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BMP" ContentType="image/bmp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GENCE\0-PROJETS 2013\440 - FSH TALON\2-ETU\2-DCE 220113\REND\DOSSIER A ENVOYER A G DAVID\"/>
    </mc:Choice>
  </mc:AlternateContent>
  <xr:revisionPtr revIDLastSave="0" documentId="13_ncr:1_{0F09D6B8-0593-4D13-8476-73002AA36582}" xr6:coauthVersionLast="47" xr6:coauthVersionMax="47" xr10:uidLastSave="{00000000-0000-0000-0000-000000000000}"/>
  <workbookProtection workbookAlgorithmName="SHA-512" workbookHashValue="YY38VO+ZSjUrin7BVzor22RxYULkzylnJYqFvuY/8qVAfrKkTMxBMoyNfJBaf3ClYEoVWL0TWzBRBXq+rm5LZQ==" workbookSaltValue="Q77wkBwF9TGQakURTM2H2w==" workbookSpinCount="100000" lockStructure="1"/>
  <bookViews>
    <workbookView xWindow="-120" yWindow="-120" windowWidth="29040" windowHeight="15840" activeTab="2" xr2:uid="{00000000-000D-0000-FFFF-FFFF00000000}"/>
  </bookViews>
  <sheets>
    <sheet name="DPGF" sheetId="1" r:id="rId1"/>
    <sheet name="Page de garde" sheetId="2" r:id="rId2"/>
    <sheet name="Paramètres" sheetId="3" r:id="rId3"/>
    <sheet name="Version" sheetId="4" r:id="rId4"/>
  </sheets>
  <definedNames>
    <definedName name="CODELOT">Paramètres!$C$9</definedName>
    <definedName name="DATEVALEUR">Paramètres!$C$13</definedName>
    <definedName name="_xlnm.Print_Titles" localSheetId="0">DPGF!$1:$3</definedName>
    <definedName name="TAUXTVA1">Paramètres!$C$19</definedName>
    <definedName name="TAUXTVA2">Paramètres!$C$20</definedName>
    <definedName name="TAUXTVA3">Paramètres!$C$21</definedName>
    <definedName name="TAUXTVA4">Paramètres!$C$22</definedName>
    <definedName name="TITREDOC">Paramètres!$C$3</definedName>
    <definedName name="TITREDOSSIER">Paramètres!$C$5</definedName>
    <definedName name="TITRELOT">Paramètres!$C$11</definedName>
    <definedName name="_xlnm.Print_Area" localSheetId="1">'Page de garde'!$A$1:$I$86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4" i="2" l="1"/>
  <c r="J267" i="1"/>
  <c r="J262" i="1"/>
  <c r="J260" i="1"/>
  <c r="J255" i="1"/>
  <c r="J252" i="1"/>
  <c r="J246" i="1"/>
  <c r="J243" i="1"/>
  <c r="J240" i="1"/>
  <c r="J234" i="1"/>
  <c r="J229" i="1"/>
  <c r="J221" i="1"/>
  <c r="J218" i="1"/>
  <c r="J212" i="1"/>
  <c r="J206" i="1"/>
  <c r="J198" i="1"/>
  <c r="J195" i="1"/>
  <c r="J192" i="1"/>
  <c r="J184" i="1"/>
  <c r="J176" i="1"/>
  <c r="J173" i="1"/>
  <c r="J167" i="1"/>
  <c r="J160" i="1"/>
  <c r="J153" i="1"/>
  <c r="J141" i="1"/>
  <c r="J138" i="1"/>
  <c r="J135" i="1"/>
  <c r="J132" i="1"/>
  <c r="J129" i="1"/>
  <c r="J126" i="1"/>
  <c r="J123" i="1"/>
  <c r="J120" i="1"/>
  <c r="J117" i="1"/>
  <c r="J114" i="1"/>
  <c r="J111" i="1"/>
  <c r="J108" i="1"/>
  <c r="J105" i="1"/>
  <c r="J102" i="1"/>
  <c r="J99" i="1"/>
  <c r="J96" i="1"/>
  <c r="J93" i="1"/>
  <c r="J84" i="1"/>
  <c r="J79" i="1"/>
  <c r="J74" i="1"/>
  <c r="J69" i="1"/>
  <c r="J64" i="1"/>
  <c r="J59" i="1"/>
  <c r="J54" i="1"/>
  <c r="J48" i="1"/>
  <c r="J46" i="1"/>
  <c r="J39" i="1"/>
  <c r="J34" i="1"/>
  <c r="J29" i="1"/>
  <c r="J24" i="1"/>
  <c r="J18" i="1"/>
  <c r="J13" i="1"/>
  <c r="E63" i="2"/>
  <c r="E60" i="2"/>
  <c r="E20" i="2"/>
  <c r="E11" i="2"/>
  <c r="G82" i="2"/>
  <c r="G78" i="2"/>
  <c r="G80" i="2"/>
  <c r="F275" i="1" l="1"/>
  <c r="F274" i="1"/>
  <c r="F276" i="1" l="1"/>
</calcChain>
</file>

<file path=xl/sharedStrings.xml><?xml version="1.0" encoding="utf-8"?>
<sst xmlns="http://schemas.openxmlformats.org/spreadsheetml/2006/main" count="555" uniqueCount="316">
  <si>
    <t>Dossier</t>
  </si>
  <si>
    <t>Date</t>
  </si>
  <si>
    <t>Indice</t>
  </si>
  <si>
    <t>Notes :</t>
  </si>
  <si>
    <t>1.</t>
  </si>
  <si>
    <t>Titre du dossier :</t>
  </si>
  <si>
    <t>Taux de TVA utilisés par le récapitulatif :</t>
  </si>
  <si>
    <t>2.</t>
  </si>
  <si>
    <t>Titre du lot :</t>
  </si>
  <si>
    <t>3.</t>
  </si>
  <si>
    <t>Date de valeur du lot :</t>
  </si>
  <si>
    <t>Code du lot :</t>
  </si>
  <si>
    <t>4.</t>
  </si>
  <si>
    <t>5.</t>
  </si>
  <si>
    <t>- Le taux 0% est toujours supporté qu'il soit dans cette liste ou non</t>
  </si>
  <si>
    <t>Paramètres</t>
  </si>
  <si>
    <t>Titre du document :</t>
  </si>
  <si>
    <t>6.</t>
  </si>
  <si>
    <t>v1.3</t>
  </si>
  <si>
    <t>- En dehors du taux 0%, vous pouvez renseigner au maximum 4 taux différents</t>
  </si>
  <si>
    <t>- Si votre lot contient plus de 4 taux différents, ou contient de la TVA proportionnelle, vous devez modifier manuellement la formule de calcul de TVA et de TTC dans le récapitulatif</t>
  </si>
  <si>
    <t>Phase</t>
  </si>
  <si>
    <t>Phase :</t>
  </si>
  <si>
    <t>Code du dossier</t>
  </si>
  <si>
    <t>Indice :</t>
  </si>
  <si>
    <t>7.</t>
  </si>
  <si>
    <t>8.</t>
  </si>
  <si>
    <t>9.</t>
  </si>
  <si>
    <t>Rue du dossier</t>
  </si>
  <si>
    <t>Code postal et ville du dossier</t>
  </si>
  <si>
    <t>Parcelle du dossier</t>
  </si>
  <si>
    <t>NIV</t>
  </si>
  <si>
    <t>CODE</t>
  </si>
  <si>
    <t>TITRE1</t>
  </si>
  <si>
    <t>M1</t>
  </si>
  <si>
    <t>M2</t>
  </si>
  <si>
    <t>U</t>
  </si>
  <si>
    <t>QTE</t>
  </si>
  <si>
    <t>QTEENTR</t>
  </si>
  <si>
    <t>CRM</t>
  </si>
  <si>
    <t>CRT</t>
  </si>
  <si>
    <t>VAROPT</t>
  </si>
  <si>
    <t>TVA</t>
  </si>
  <si>
    <t>MARQUE</t>
  </si>
  <si>
    <t>REF</t>
  </si>
  <si>
    <t>COMM</t>
  </si>
  <si>
    <t>LOC</t>
  </si>
  <si>
    <t>Niveau</t>
  </si>
  <si>
    <t>Code</t>
  </si>
  <si>
    <t>Désignation</t>
  </si>
  <si>
    <t>Qté
Entr.</t>
  </si>
  <si>
    <t>P.U. HT</t>
  </si>
  <si>
    <t>P.T. HT</t>
  </si>
  <si>
    <t xml:space="preserve"> Variante /
 Option</t>
  </si>
  <si>
    <t>Numéro
 Option</t>
  </si>
  <si>
    <t>Taux TVA</t>
  </si>
  <si>
    <t>Marque</t>
  </si>
  <si>
    <t>Référence</t>
  </si>
  <si>
    <t>Commentaire</t>
  </si>
  <si>
    <t>Localisation</t>
  </si>
  <si>
    <t>Lot n°01</t>
  </si>
  <si>
    <t>GROS-ŒUVRE</t>
  </si>
  <si>
    <t>3.&amp;</t>
  </si>
  <si>
    <t>01.2</t>
  </si>
  <si>
    <t>DESCRIPTION DES OUVRAGES</t>
  </si>
  <si>
    <t>3.T</t>
  </si>
  <si>
    <t>01.2.1</t>
  </si>
  <si>
    <t>TRAVAUX PREPARATOIRES, INSTALLATION</t>
  </si>
  <si>
    <t>01.2.1.1</t>
  </si>
  <si>
    <t>PLANS D'EXECUTIONS</t>
  </si>
  <si>
    <t>5.T</t>
  </si>
  <si>
    <t>01.2.1.1.1</t>
  </si>
  <si>
    <t>Pour l'ensemble des plans</t>
  </si>
  <si>
    <t>9.&amp;</t>
  </si>
  <si>
    <t>ENS</t>
  </si>
  <si>
    <t>5.&amp;</t>
  </si>
  <si>
    <t>01.2.1.2</t>
  </si>
  <si>
    <t>ENSEMBLE DES INSTALLATIONS :</t>
  </si>
  <si>
    <t>01.2.1.2.1</t>
  </si>
  <si>
    <t>Installation et protections.</t>
  </si>
  <si>
    <t>01.2.1.3</t>
  </si>
  <si>
    <t>ECHAFAUDAGES DE PIED :</t>
  </si>
  <si>
    <t>01.2.1.3.1</t>
  </si>
  <si>
    <t>Échafaudage de pied.</t>
  </si>
  <si>
    <t>01.2.1.4</t>
  </si>
  <si>
    <t>TRAITS DE NIVEAUX ET ENTRETIEN:</t>
  </si>
  <si>
    <t>01.2.1.4.1</t>
  </si>
  <si>
    <t>Pour l'ensemble des traits de niveaux</t>
  </si>
  <si>
    <t>01.2.1.5</t>
  </si>
  <si>
    <t>SECURITE COLLECTIVE:</t>
  </si>
  <si>
    <t>01.2.1.5.1</t>
  </si>
  <si>
    <t>Pour l'ensemble des sécurités collectives</t>
  </si>
  <si>
    <t>01.2.1.6</t>
  </si>
  <si>
    <t>RECOLEMENTS:</t>
  </si>
  <si>
    <t>01.2.1.6.1</t>
  </si>
  <si>
    <t>Pour l'ensemble des récolements</t>
  </si>
  <si>
    <t>4.&amp;</t>
  </si>
  <si>
    <t>01.2.2</t>
  </si>
  <si>
    <t>MOUVEMENT DES TERRES</t>
  </si>
  <si>
    <t>01.2.2.1</t>
  </si>
  <si>
    <t>FOUILLES EN RIGOLE OU EN TRANCHEE EXECUTEES MECANIQUEMENT :</t>
  </si>
  <si>
    <t>M3</t>
  </si>
  <si>
    <t>01.2.2.1.2</t>
  </si>
  <si>
    <t>Terre toute classe confondue pour fondations superficielles (Semelles isolées et filantes, longrines, bèches, etc.)</t>
  </si>
  <si>
    <t>01.2.2.1.3</t>
  </si>
  <si>
    <t>Terre toute classe confondue pour réseaux sous dalles.</t>
  </si>
  <si>
    <t>01.2.2.3</t>
  </si>
  <si>
    <t>REMBLAIEMENT AVEC DEBLAIS :</t>
  </si>
  <si>
    <t>01.2.2.3.1</t>
  </si>
  <si>
    <t>Remblais avec déblais au pourtour des fondations</t>
  </si>
  <si>
    <t>01.2.2.4</t>
  </si>
  <si>
    <t>EVACUATION DES EXCES DE TERRES:</t>
  </si>
  <si>
    <t>01.2.2.4.1</t>
  </si>
  <si>
    <t>Transport et enlèvement terres et de gravois.</t>
  </si>
  <si>
    <t>01.2.2.5</t>
  </si>
  <si>
    <t>REMBLAIEMENT SCORIE:</t>
  </si>
  <si>
    <t>01.2.2.5.1</t>
  </si>
  <si>
    <t>Remblais scorie</t>
  </si>
  <si>
    <t>01.2.2.6</t>
  </si>
  <si>
    <t>COUCHE DE REGLAGE COMPACTEE:</t>
  </si>
  <si>
    <t>01.2.2.6.1</t>
  </si>
  <si>
    <t>Couche de réglage</t>
  </si>
  <si>
    <t>01.2.2.7</t>
  </si>
  <si>
    <t>ESSAI A LA PLAQUE:</t>
  </si>
  <si>
    <t>01.2.2.7.1</t>
  </si>
  <si>
    <t>Essai à la plaque</t>
  </si>
  <si>
    <t>01.2.2.8</t>
  </si>
  <si>
    <t>TRAITEMENT ANTI-TERMITES PAR ASPERSION :</t>
  </si>
  <si>
    <t>01.2.2.8.1</t>
  </si>
  <si>
    <t>Traitement anti-termites</t>
  </si>
  <si>
    <t>01.2.2.9</t>
  </si>
  <si>
    <t>POLYANE SOUS DALLE AU SOL:</t>
  </si>
  <si>
    <t>01.2.2.9.1</t>
  </si>
  <si>
    <t>Film armé.</t>
  </si>
  <si>
    <t>01.2.3</t>
  </si>
  <si>
    <t>DEMOLITION DE MACONNERIES ET BETONS</t>
  </si>
  <si>
    <t>4.L</t>
  </si>
  <si>
    <t>Localisation : Murs intérieurs des logements et murs de façades</t>
  </si>
  <si>
    <t>01.2.3.1</t>
  </si>
  <si>
    <t>DEMOLITIONS ET OUVERTURE DE MURS :</t>
  </si>
  <si>
    <t>01.2.3.1.1</t>
  </si>
  <si>
    <t>ouvertures murs séjour et cuisine</t>
  </si>
  <si>
    <t>9.L</t>
  </si>
  <si>
    <t>Localisation : Suivant plans 01,02,03,04,05,06</t>
  </si>
  <si>
    <t>01.2.3.1.2</t>
  </si>
  <si>
    <t>Démolition des cloisons maçonnées</t>
  </si>
  <si>
    <t>01.2.3.1.3</t>
  </si>
  <si>
    <t>Ouverture dans les voiles béton pour les portes palières</t>
  </si>
  <si>
    <t>01.2.3.1.4</t>
  </si>
  <si>
    <t>Démolition des murs des balcons</t>
  </si>
  <si>
    <t>01.2.3.1.5</t>
  </si>
  <si>
    <t>Démolition des murs du RDC</t>
  </si>
  <si>
    <t>01.2.3.1.6</t>
  </si>
  <si>
    <t>Ouverture des murs en façade et saignées en sol</t>
  </si>
  <si>
    <t>01.2.3.1.7</t>
  </si>
  <si>
    <t>Dépose des plinthes</t>
  </si>
  <si>
    <t>01.2.3.1.8</t>
  </si>
  <si>
    <t>Dépose de la faïence</t>
  </si>
  <si>
    <t>01.2.3.1.9</t>
  </si>
  <si>
    <t>Dépose des menuiseries</t>
  </si>
  <si>
    <t>01.2.3.1.10</t>
  </si>
  <si>
    <t>Dépose des portes</t>
  </si>
  <si>
    <t>01.2.3.1.11</t>
  </si>
  <si>
    <t>Dépose des cuisines</t>
  </si>
  <si>
    <t>01.2.3.1.12</t>
  </si>
  <si>
    <t>Dépose des placards</t>
  </si>
  <si>
    <t>01.2.3.1.13</t>
  </si>
  <si>
    <t>Dépose des placards techniques</t>
  </si>
  <si>
    <t>01.2.3.1.14</t>
  </si>
  <si>
    <t>01.2.3.1.15</t>
  </si>
  <si>
    <t>Dépose des réseaux électriques sur l'ensemble du bâtiment</t>
  </si>
  <si>
    <t>01.2.3.1.16</t>
  </si>
  <si>
    <t>Démolition des dalles des balcons</t>
  </si>
  <si>
    <t>01.2.3.1.17</t>
  </si>
  <si>
    <t>Dépose des plafonds au R+3</t>
  </si>
  <si>
    <t>01.2.3.1.18</t>
  </si>
  <si>
    <t>Décapage des peintures intérieures des murs</t>
  </si>
  <si>
    <t>01.2.3.1.19</t>
  </si>
  <si>
    <t>Décapage des peintures intérieures des plafonds</t>
  </si>
  <si>
    <t>01.2.3.1.20</t>
  </si>
  <si>
    <t>Décapage des peintures extérieures</t>
  </si>
  <si>
    <t>01.2.3.1.21</t>
  </si>
  <si>
    <t>Neutralisation de la fosse septique</t>
  </si>
  <si>
    <t>Localisation : Suivant plan 01</t>
  </si>
  <si>
    <t>01.2.4</t>
  </si>
  <si>
    <t>FONDATIONS</t>
  </si>
  <si>
    <t>01.2.4.1</t>
  </si>
  <si>
    <t>BETON DE PROPRETE :</t>
  </si>
  <si>
    <t>01.2.4.1.1</t>
  </si>
  <si>
    <t>Béton de propreté de 0,05 d'épaisseur de type "B2".</t>
  </si>
  <si>
    <t>01.2.4.3</t>
  </si>
  <si>
    <t>SEMELLES:</t>
  </si>
  <si>
    <t>01.2.4.3.1</t>
  </si>
  <si>
    <t>BA pour semelles isolé</t>
  </si>
  <si>
    <t>Localisation : Semelle isolées pour fondation des poteaux de charpente, fondations des dalles, ect.... suivant plans</t>
  </si>
  <si>
    <t>01.2.4.4</t>
  </si>
  <si>
    <t>LONGRINES</t>
  </si>
  <si>
    <t>01.2.4.4.1</t>
  </si>
  <si>
    <t>BA pour longrines</t>
  </si>
  <si>
    <t>Localisation : Longrine pour toutes les dalles au sol, portail coulissant et terrasse du deck ect.....</t>
  </si>
  <si>
    <t>01.2.4.4.2</t>
  </si>
  <si>
    <t>BA pour longrines deck</t>
  </si>
  <si>
    <t>Localisation : Longrine pour les terrasses du deck ect.....</t>
  </si>
  <si>
    <t>01.2.5</t>
  </si>
  <si>
    <t>DALLAGE BETON</t>
  </si>
  <si>
    <t>01.2.5.1</t>
  </si>
  <si>
    <t>BETON POUR DALLAGE :</t>
  </si>
  <si>
    <t>01.2.5.1.1</t>
  </si>
  <si>
    <t>Dallage balayé y compris forme de pente</t>
  </si>
  <si>
    <t>Localisation : accès piétons au bâtiment, dallage du local poubelle.</t>
  </si>
  <si>
    <t>01.2.6</t>
  </si>
  <si>
    <t>MACONNERIE</t>
  </si>
  <si>
    <t>01.2.6.1</t>
  </si>
  <si>
    <t>MURS AGGLO</t>
  </si>
  <si>
    <t>01.2.6.1.1</t>
  </si>
  <si>
    <t>Murs maçonnés ep=10cm</t>
  </si>
  <si>
    <t>Localisation : Pour l'ensemble des SDE des logements et le cloisonnement des placards techniques</t>
  </si>
  <si>
    <t>01.2.6.1.2</t>
  </si>
  <si>
    <t xml:space="preserve">Murs maçonnés ep=15cm </t>
  </si>
  <si>
    <t>Localisation : murs extérieurs du réaménagement des logements du RDC</t>
  </si>
  <si>
    <t>01.2.6.1.3</t>
  </si>
  <si>
    <t xml:space="preserve">Murs maçonnés ep=20cm  </t>
  </si>
  <si>
    <t>Localisation : murs pour la modification de la cage d'escalier,Murs des façades et local poubelle</t>
  </si>
  <si>
    <t>01.2.7</t>
  </si>
  <si>
    <t>SUPERSTRUCTURE</t>
  </si>
  <si>
    <t>01.2.7.1</t>
  </si>
  <si>
    <t>PLANCHERS FINIS :</t>
  </si>
  <si>
    <t>01.2.7.1.1</t>
  </si>
  <si>
    <t>Dalle des terrasses exterieures</t>
  </si>
  <si>
    <t>Localisation : Pour l'ensemble des logements façade Nord</t>
  </si>
  <si>
    <t>01.2.7.2</t>
  </si>
  <si>
    <t>POTEAUX</t>
  </si>
  <si>
    <t>01.2.7.2.1</t>
  </si>
  <si>
    <t>Poteaux BA carrés 20x20 cm</t>
  </si>
  <si>
    <t>Localisation : Poteaux des terrasses</t>
  </si>
  <si>
    <t>01.2.7.3</t>
  </si>
  <si>
    <t>POUTRES, BANDEAUX, LINTEAUX</t>
  </si>
  <si>
    <t>01.2.7.3.1</t>
  </si>
  <si>
    <t>Poutres en superstructure (Prêts à peindre).</t>
  </si>
  <si>
    <t>Localisation : Extension des terrasses,</t>
  </si>
  <si>
    <t>01.2.7.3.2</t>
  </si>
  <si>
    <t>Arases diverses en BA (B3).</t>
  </si>
  <si>
    <t>Localisation : tête des murs du local poubelle</t>
  </si>
  <si>
    <t>ML</t>
  </si>
  <si>
    <t>01.2.8</t>
  </si>
  <si>
    <t>OUVRAGES DIVERS ET FINITIONS</t>
  </si>
  <si>
    <t>01.2.8.1</t>
  </si>
  <si>
    <t>LOCAL POUBELLES</t>
  </si>
  <si>
    <t>01.2.8.1.1</t>
  </si>
  <si>
    <t>Locaux poubelles</t>
  </si>
  <si>
    <t>Localisation : suivant plans et détails D08</t>
  </si>
  <si>
    <t>01.2.8.2</t>
  </si>
  <si>
    <t>APPUIS, SEUILS, TABLEAUX et LINTEAUX</t>
  </si>
  <si>
    <t>01.2.8.2.1</t>
  </si>
  <si>
    <t>Appuis, Seuils, tableaux et linteaux</t>
  </si>
  <si>
    <t>Ml</t>
  </si>
  <si>
    <t>01.2.8.3</t>
  </si>
  <si>
    <t>RAGREAGE BETON :</t>
  </si>
  <si>
    <t>01.2.8.3.1</t>
  </si>
  <si>
    <t>En parties verticales extérieur:</t>
  </si>
  <si>
    <t>Localisation : Tous ouvrages extérieurs: voiles de façades, bandeaux, poutres, poteaux, etc.</t>
  </si>
  <si>
    <t>01.2.8.3.2</t>
  </si>
  <si>
    <t>En parties verticales intérieur:</t>
  </si>
  <si>
    <t>Localisation : Sur toutes la périphérie des douches</t>
  </si>
  <si>
    <t>01.2.8.3.3</t>
  </si>
  <si>
    <t>En sous-faces dalles extérieures</t>
  </si>
  <si>
    <t>Localisation : Terrasses, buanderies, coursives</t>
  </si>
  <si>
    <t>01.2.8.4</t>
  </si>
  <si>
    <t>SOCLES ET PLOTS</t>
  </si>
  <si>
    <t>01.2.8.4.1</t>
  </si>
  <si>
    <t>Socle béton en fond de placard technique</t>
  </si>
  <si>
    <t>Localisation : Chaque placards technique de chaque niveau suivant plans</t>
  </si>
  <si>
    <t>01.2.8.4.2</t>
  </si>
  <si>
    <t>Plots béton autour des réseaux PVC</t>
  </si>
  <si>
    <t>Localisation : En pied de chaque réseaux PVC</t>
  </si>
  <si>
    <t>01.2.8.5</t>
  </si>
  <si>
    <t>RESERVATIONS, TROUS, SCELLEMENTS, CALFEUTREMENTS</t>
  </si>
  <si>
    <t>01.2.8.5.1</t>
  </si>
  <si>
    <t>Réservations</t>
  </si>
  <si>
    <t>01.2.8.5.2</t>
  </si>
  <si>
    <t>Calfeutrements</t>
  </si>
  <si>
    <t>01.2.8.6</t>
  </si>
  <si>
    <t>ESSAIS BETON</t>
  </si>
  <si>
    <t>01.2.8.6.1</t>
  </si>
  <si>
    <t>Essais béton sur ouvrage neuf</t>
  </si>
  <si>
    <t>RECAPITULATIF
Lot n°01 GROS-ŒUVRE</t>
  </si>
  <si>
    <t>TOTAL_HT</t>
  </si>
  <si>
    <t>Total H.T. :</t>
  </si>
  <si>
    <t>TOTAL_TVA</t>
  </si>
  <si>
    <t>Total TGC (0%) :</t>
  </si>
  <si>
    <t>Total T.T.C. :</t>
  </si>
  <si>
    <t>Fait à _________________________
le _____________________________</t>
  </si>
  <si>
    <t>Bon pour accord, signature</t>
  </si>
  <si>
    <t>Signature et cachet de l'Entrepreneur</t>
  </si>
  <si>
    <t>MAITRE D'OUVRAGE
FCH / FSH
Mél : gdavid@fsh.nc</t>
  </si>
  <si>
    <t>ARCHITECTE : 
    Agence d'architecture Philippe Jarcet
    Angle rues Strasbourg et Soissons
    BP 9 267
    98 807 Nouméa
    Tél : 26 27 91
    Mél : secretariat@jarcet.architecture.nc</t>
  </si>
  <si>
    <t>DPGF</t>
  </si>
  <si>
    <t>RESIDENCE TALON : REHABILITATION D'UN IMMEUBLE DE 8 LOGEMENTS</t>
  </si>
  <si>
    <t>DCE</t>
  </si>
  <si>
    <t>VERSION</t>
  </si>
  <si>
    <t>3.00</t>
  </si>
  <si>
    <t>TYPEDOC</t>
  </si>
  <si>
    <t>SHOWADJU</t>
  </si>
  <si>
    <t>RECAPSIMPLE</t>
  </si>
  <si>
    <t>SHOWMONTANTS</t>
  </si>
  <si>
    <t>SHOWQUANTITES</t>
  </si>
  <si>
    <t>MONTANTSSURTETE</t>
  </si>
  <si>
    <t>MARGE</t>
  </si>
  <si>
    <t>RECAPLOCNIV9</t>
  </si>
  <si>
    <t>Total du lot GROS-ŒUVRE - Hors Option</t>
  </si>
  <si>
    <t>Qté*</t>
  </si>
  <si>
    <t>Dépose du sanitaire et des accessoires</t>
  </si>
  <si>
    <t>*Qté : information communiquée à titre indicatif. L'entreprise doit calculer ses propres métrés et les renseigner dans la case "Qté Entr." à défaut elle reprend à son compte les quantités indiquées dans la colonne Qté.</t>
  </si>
  <si>
    <t>M²</t>
  </si>
  <si>
    <t>PM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</si>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</sst>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dd/mm/yy;@"/>
    <numFmt numFmtId="166" formatCode="#,##0.000"/>
    <numFmt numFmtId="167" formatCode="_-* #,##0\ _€_-;\-* #,##0\ _€_-;_-* &quot;-&quot;??\ _€_-;_-@_-"/>
  </numFmts>
  <fonts count="18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1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 vertical="center"/>
    </xf>
    <xf numFmtId="0" fontId="0" fillId="0" borderId="4" xfId="0" applyBorder="1"/>
    <xf numFmtId="0" fontId="0" fillId="0" borderId="0" xfId="0" quotePrefix="1"/>
    <xf numFmtId="0" fontId="1" fillId="0" borderId="5" xfId="0" applyFont="1" applyBorder="1"/>
    <xf numFmtId="0" fontId="0" fillId="0" borderId="0" xfId="0" applyAlignment="1">
      <alignment horizontal="right"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left" vertical="top"/>
    </xf>
    <xf numFmtId="165" fontId="0" fillId="0" borderId="6" xfId="0" applyNumberFormat="1" applyBorder="1" applyAlignment="1">
      <alignment horizontal="center" vertical="top"/>
    </xf>
    <xf numFmtId="10" fontId="0" fillId="0" borderId="7" xfId="0" applyNumberFormat="1" applyBorder="1" applyAlignment="1">
      <alignment horizontal="right" vertical="top"/>
    </xf>
    <xf numFmtId="10" fontId="0" fillId="0" borderId="8" xfId="0" applyNumberFormat="1" applyBorder="1" applyAlignment="1">
      <alignment horizontal="right" vertical="top"/>
    </xf>
    <xf numFmtId="9" fontId="0" fillId="0" borderId="8" xfId="0" applyNumberFormat="1" applyBorder="1" applyAlignment="1">
      <alignment horizontal="right" vertical="top"/>
    </xf>
    <xf numFmtId="9" fontId="0" fillId="0" borderId="9" xfId="0" applyNumberForma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0" fillId="0" borderId="0" xfId="0" applyAlignment="1">
      <alignment horizontal="center" vertical="top"/>
    </xf>
    <xf numFmtId="165" fontId="0" fillId="0" borderId="0" xfId="0" applyNumberFormat="1" applyAlignment="1">
      <alignment horizontal="center" vertical="top"/>
    </xf>
    <xf numFmtId="0" fontId="6" fillId="0" borderId="0" xfId="0" applyFont="1" applyAlignment="1">
      <alignment vertical="top" wrapText="1"/>
    </xf>
    <xf numFmtId="0" fontId="2" fillId="2" borderId="10" xfId="0" applyFont="1" applyFill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2" fillId="2" borderId="0" xfId="0" applyFont="1" applyFill="1" applyAlignment="1">
      <alignment horizontal="left"/>
    </xf>
    <xf numFmtId="0" fontId="1" fillId="0" borderId="4" xfId="0" applyFont="1" applyBorder="1"/>
    <xf numFmtId="0" fontId="2" fillId="0" borderId="0" xfId="0" applyFont="1" applyAlignment="1">
      <alignment horizontal="left"/>
    </xf>
    <xf numFmtId="0" fontId="8" fillId="0" borderId="3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3" xfId="0" applyFont="1" applyBorder="1"/>
    <xf numFmtId="0" fontId="2" fillId="2" borderId="1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5" fontId="9" fillId="0" borderId="6" xfId="0" applyNumberFormat="1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10" fontId="2" fillId="0" borderId="0" xfId="0" applyNumberFormat="1" applyFont="1" applyAlignment="1">
      <alignment horizontal="right" vertical="top" wrapText="1"/>
    </xf>
    <xf numFmtId="0" fontId="12" fillId="0" borderId="6" xfId="0" applyFont="1" applyBorder="1" applyAlignment="1">
      <alignment horizontal="right" vertical="top" wrapText="1"/>
    </xf>
    <xf numFmtId="3" fontId="12" fillId="0" borderId="6" xfId="0" applyNumberFormat="1" applyFont="1" applyBorder="1" applyAlignment="1">
      <alignment horizontal="right" vertical="top" wrapText="1"/>
    </xf>
    <xf numFmtId="3" fontId="12" fillId="0" borderId="16" xfId="0" applyNumberFormat="1" applyFont="1" applyBorder="1" applyAlignment="1" applyProtection="1">
      <alignment horizontal="right" vertical="top" wrapText="1"/>
      <protection locked="0"/>
    </xf>
    <xf numFmtId="166" fontId="12" fillId="0" borderId="6" xfId="0" applyNumberFormat="1" applyFont="1" applyBorder="1" applyAlignment="1">
      <alignment horizontal="right" vertical="top" wrapText="1"/>
    </xf>
    <xf numFmtId="166" fontId="12" fillId="0" borderId="16" xfId="0" applyNumberFormat="1" applyFont="1" applyBorder="1" applyAlignment="1" applyProtection="1">
      <alignment horizontal="right" vertical="top" wrapText="1"/>
      <protection locked="0"/>
    </xf>
    <xf numFmtId="4" fontId="12" fillId="0" borderId="6" xfId="0" applyNumberFormat="1" applyFont="1" applyBorder="1" applyAlignment="1">
      <alignment horizontal="right" vertical="top" wrapText="1"/>
    </xf>
    <xf numFmtId="4" fontId="12" fillId="0" borderId="16" xfId="0" applyNumberFormat="1" applyFont="1" applyBorder="1" applyAlignment="1" applyProtection="1">
      <alignment horizontal="right" vertical="top" wrapText="1"/>
      <protection locked="0"/>
    </xf>
    <xf numFmtId="0" fontId="16" fillId="0" borderId="8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15" fillId="0" borderId="9" xfId="0" applyFont="1" applyBorder="1" applyAlignment="1">
      <alignment vertical="top" wrapText="1"/>
    </xf>
    <xf numFmtId="164" fontId="6" fillId="0" borderId="0" xfId="1" applyFont="1" applyBorder="1" applyAlignment="1">
      <alignment vertical="top" wrapText="1"/>
    </xf>
    <xf numFmtId="164" fontId="6" fillId="0" borderId="6" xfId="1" applyFont="1" applyBorder="1" applyAlignment="1">
      <alignment horizontal="center" vertical="top" wrapText="1"/>
    </xf>
    <xf numFmtId="164" fontId="13" fillId="0" borderId="7" xfId="1" applyFont="1" applyBorder="1" applyAlignment="1">
      <alignment vertical="top" wrapText="1"/>
    </xf>
    <xf numFmtId="164" fontId="13" fillId="0" borderId="8" xfId="1" applyFont="1" applyBorder="1" applyAlignment="1">
      <alignment vertical="top" wrapText="1"/>
    </xf>
    <xf numFmtId="164" fontId="14" fillId="0" borderId="8" xfId="1" applyFont="1" applyBorder="1" applyAlignment="1">
      <alignment vertical="top" wrapText="1"/>
    </xf>
    <xf numFmtId="164" fontId="7" fillId="0" borderId="8" xfId="1" applyFont="1" applyBorder="1" applyAlignment="1">
      <alignment vertical="top" wrapText="1"/>
    </xf>
    <xf numFmtId="164" fontId="6" fillId="0" borderId="8" xfId="1" applyFont="1" applyBorder="1" applyAlignment="1">
      <alignment vertical="top" wrapText="1"/>
    </xf>
    <xf numFmtId="164" fontId="12" fillId="0" borderId="16" xfId="1" applyFont="1" applyBorder="1" applyAlignment="1" applyProtection="1">
      <alignment vertical="top" wrapText="1"/>
      <protection locked="0"/>
    </xf>
    <xf numFmtId="164" fontId="16" fillId="0" borderId="8" xfId="1" applyFont="1" applyBorder="1" applyAlignment="1">
      <alignment vertical="top" wrapText="1"/>
    </xf>
    <xf numFmtId="164" fontId="6" fillId="0" borderId="20" xfId="1" applyFont="1" applyBorder="1" applyAlignment="1">
      <alignment vertical="top" wrapText="1"/>
    </xf>
    <xf numFmtId="167" fontId="6" fillId="0" borderId="0" xfId="1" applyNumberFormat="1" applyFont="1" applyBorder="1" applyAlignment="1">
      <alignment vertical="top" wrapText="1"/>
    </xf>
    <xf numFmtId="167" fontId="6" fillId="0" borderId="6" xfId="1" applyNumberFormat="1" applyFont="1" applyBorder="1" applyAlignment="1">
      <alignment horizontal="center" vertical="top" wrapText="1"/>
    </xf>
    <xf numFmtId="167" fontId="13" fillId="0" borderId="7" xfId="1" applyNumberFormat="1" applyFont="1" applyBorder="1" applyAlignment="1">
      <alignment vertical="top" wrapText="1"/>
    </xf>
    <xf numFmtId="167" fontId="13" fillId="0" borderId="8" xfId="1" applyNumberFormat="1" applyFont="1" applyBorder="1" applyAlignment="1">
      <alignment vertical="top" wrapText="1"/>
    </xf>
    <xf numFmtId="167" fontId="14" fillId="0" borderId="8" xfId="1" applyNumberFormat="1" applyFont="1" applyBorder="1" applyAlignment="1">
      <alignment vertical="top" wrapText="1"/>
    </xf>
    <xf numFmtId="167" fontId="7" fillId="0" borderId="8" xfId="1" applyNumberFormat="1" applyFont="1" applyBorder="1" applyAlignment="1">
      <alignment vertical="top" wrapText="1"/>
    </xf>
    <xf numFmtId="167" fontId="6" fillId="0" borderId="8" xfId="1" applyNumberFormat="1" applyFont="1" applyBorder="1" applyAlignment="1">
      <alignment vertical="top" wrapText="1"/>
    </xf>
    <xf numFmtId="167" fontId="6" fillId="0" borderId="6" xfId="1" applyNumberFormat="1" applyFont="1" applyBorder="1" applyAlignment="1">
      <alignment vertical="top" wrapText="1"/>
    </xf>
    <xf numFmtId="167" fontId="16" fillId="0" borderId="8" xfId="1" applyNumberFormat="1" applyFont="1" applyBorder="1" applyAlignment="1">
      <alignment vertical="top" wrapText="1"/>
    </xf>
    <xf numFmtId="167" fontId="6" fillId="0" borderId="21" xfId="1" applyNumberFormat="1" applyFont="1" applyBorder="1" applyAlignment="1">
      <alignment vertical="top" wrapText="1"/>
    </xf>
    <xf numFmtId="164" fontId="6" fillId="0" borderId="8" xfId="1" applyFont="1" applyFill="1" applyBorder="1" applyAlignment="1">
      <alignment vertical="top" wrapText="1"/>
    </xf>
    <xf numFmtId="167" fontId="6" fillId="0" borderId="8" xfId="1" applyNumberFormat="1" applyFont="1" applyFill="1" applyBorder="1" applyAlignment="1">
      <alignment vertical="top" wrapText="1"/>
    </xf>
    <xf numFmtId="164" fontId="16" fillId="0" borderId="8" xfId="1" applyFont="1" applyFill="1" applyBorder="1" applyAlignment="1">
      <alignment vertical="top" wrapText="1"/>
    </xf>
    <xf numFmtId="167" fontId="16" fillId="0" borderId="8" xfId="1" applyNumberFormat="1" applyFont="1" applyFill="1" applyBorder="1" applyAlignment="1">
      <alignment vertical="top" wrapText="1"/>
    </xf>
    <xf numFmtId="164" fontId="12" fillId="0" borderId="16" xfId="1" applyFont="1" applyFill="1" applyBorder="1" applyAlignment="1" applyProtection="1">
      <alignment vertical="top" wrapText="1"/>
      <protection locked="0"/>
    </xf>
    <xf numFmtId="167" fontId="6" fillId="0" borderId="6" xfId="1" applyNumberFormat="1" applyFont="1" applyFill="1" applyBorder="1" applyAlignment="1">
      <alignment vertical="top" wrapText="1"/>
    </xf>
    <xf numFmtId="164" fontId="14" fillId="0" borderId="8" xfId="1" applyFont="1" applyFill="1" applyBorder="1" applyAlignment="1">
      <alignment vertical="top" wrapText="1"/>
    </xf>
    <xf numFmtId="167" fontId="14" fillId="0" borderId="8" xfId="1" applyNumberFormat="1" applyFont="1" applyFill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1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1" fillId="0" borderId="19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2" fillId="0" borderId="20" xfId="0" quotePrefix="1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24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167" fontId="7" fillId="0" borderId="0" xfId="1" applyNumberFormat="1" applyFont="1" applyBorder="1" applyAlignment="1">
      <alignment vertical="top" wrapText="1"/>
    </xf>
    <xf numFmtId="167" fontId="6" fillId="0" borderId="0" xfId="1" applyNumberFormat="1" applyFont="1" applyBorder="1" applyAlignment="1">
      <alignment vertical="top" wrapText="1"/>
    </xf>
    <xf numFmtId="167" fontId="6" fillId="0" borderId="23" xfId="1" applyNumberFormat="1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167" fontId="7" fillId="0" borderId="26" xfId="1" applyNumberFormat="1" applyFont="1" applyBorder="1" applyAlignment="1">
      <alignment vertical="top" wrapText="1"/>
    </xf>
    <xf numFmtId="167" fontId="6" fillId="0" borderId="26" xfId="1" applyNumberFormat="1" applyFont="1" applyBorder="1" applyAlignment="1">
      <alignment vertical="top" wrapText="1"/>
    </xf>
    <xf numFmtId="167" fontId="6" fillId="0" borderId="27" xfId="1" applyNumberFormat="1" applyFont="1" applyBorder="1" applyAlignment="1">
      <alignment vertical="top" wrapText="1"/>
    </xf>
    <xf numFmtId="0" fontId="2" fillId="2" borderId="12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0" fillId="0" borderId="0" xfId="0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0" fillId="0" borderId="0" xfId="0" applyFont="1"/>
    <xf numFmtId="0" fontId="11" fillId="0" borderId="0" xfId="0" applyFont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4" fontId="12" fillId="0" borderId="6" xfId="0" applyNumberFormat="1" applyFont="1" applyFill="1" applyBorder="1" applyAlignment="1">
      <alignment horizontal="right" vertical="top" wrapText="1"/>
    </xf>
    <xf numFmtId="165" fontId="1" fillId="0" borderId="6" xfId="0" applyNumberFormat="1" applyFont="1" applyBorder="1" applyAlignment="1">
      <alignment horizontal="center" vertical="top"/>
    </xf>
  </cellXfs>
  <cellStyles count="2">
    <cellStyle name="Milliers" xfId="1" builtinId="3"/>
    <cellStyle name="Normal" xfId="0" builtinId="0"/>
  </cellStyles>
  <dxfs count="4"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FDFD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BMP"/><Relationship Id="rId2" Type="http://schemas.openxmlformats.org/officeDocument/2006/relationships/image" Target="file:///C:\Users\phili\AppData\Local\Temp\LOGOEXPORT2.BMP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phili\AppData\Local\Temp\IMAGEPDGEXPORT28.BM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149225</xdr:colOff>
      <xdr:row>69</xdr:row>
      <xdr:rowOff>76200</xdr:rowOff>
    </xdr:from>
    <xdr:to>
      <xdr:col>7</xdr:col>
      <xdr:colOff>1000125</xdr:colOff>
      <xdr:row>76</xdr:row>
      <xdr:rowOff>0</xdr:rowOff>
    </xdr:to>
    <xdr:sp macro="" textlink="Paramètres!$C$3">
      <xdr:nvSpPr>
        <xdr:cNvPr id="3073" name="AutoShape 1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>
          <a:spLocks noChangeArrowheads="1" noTextEdit="1"/>
        </xdr:cNvSpPr>
      </xdr:nvSpPr>
      <xdr:spPr bwMode="auto">
        <a:xfrm>
          <a:off x="3067050" y="7962900"/>
          <a:ext cx="3467100" cy="723900"/>
        </a:xfrm>
        <a:prstGeom prst="roundRect">
          <a:avLst>
            <a:gd name="adj" fmla="val 16667"/>
          </a:avLst>
        </a:prstGeom>
        <a:solidFill>
          <a:srgbClr val="DFDFDF"/>
        </a:solidFill>
        <a:ln w="0">
          <a:solidFill>
            <a:srgbClr val="000000"/>
          </a:solidFill>
          <a:round/>
          <a:headEnd/>
          <a:tailEnd/>
        </a:ln>
      </xdr:spPr>
      <xdr:txBody>
        <a:bodyPr anchor="ctr"/>
        <a:lstStyle/>
        <a:p>
          <a:pPr algn="ctr"/>
          <a:fld id="{B741B28D-7D18-49A3-846C-1956E193226F}" type="TxLink">
            <a:rPr lang="fr-FR" sz="14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DPGF</a:t>
          </a:fld>
          <a:endParaRPr lang="fr-FR" sz="1400" b="1"/>
        </a:p>
      </xdr:txBody>
    </xdr:sp>
    <xdr:clientData/>
  </xdr:twoCellAnchor>
  <xdr:twoCellAnchor editAs="oneCell">
    <xdr:from>
      <xdr:col>4</xdr:col>
      <xdr:colOff>809929</xdr:colOff>
      <xdr:row>1</xdr:row>
      <xdr:rowOff>0</xdr:rowOff>
    </xdr:from>
    <xdr:to>
      <xdr:col>7</xdr:col>
      <xdr:colOff>163189</xdr:colOff>
      <xdr:row>10</xdr:row>
      <xdr:rowOff>26232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6979" y="114300"/>
          <a:ext cx="2128210" cy="1054932"/>
        </a:xfrm>
        <a:prstGeom prst="rect">
          <a:avLst/>
        </a:prstGeom>
      </xdr:spPr>
    </xdr:pic>
    <xdr:clientData/>
  </xdr:twoCellAnchor>
  <xdr:twoCellAnchor editAs="oneCell">
    <xdr:from>
      <xdr:col>4</xdr:col>
      <xdr:colOff>11193</xdr:colOff>
      <xdr:row>27</xdr:row>
      <xdr:rowOff>0</xdr:rowOff>
    </xdr:from>
    <xdr:to>
      <xdr:col>7</xdr:col>
      <xdr:colOff>961926</xdr:colOff>
      <xdr:row>44</xdr:row>
      <xdr:rowOff>73152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8243" y="3086100"/>
          <a:ext cx="3725683" cy="20162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80"/>
  <sheetViews>
    <sheetView showGridLines="0" topLeftCell="A2" zoomScale="101" zoomScaleNormal="101" zoomScaleSheetLayoutView="100" workbookViewId="0">
      <pane ySplit="2" topLeftCell="A138" activePane="bottomLeft" state="frozenSplit"/>
      <selection activeCell="B2" sqref="B2"/>
      <selection pane="bottomLeft" activeCell="H138" sqref="H138"/>
    </sheetView>
  </sheetViews>
  <sheetFormatPr baseColWidth="10" defaultColWidth="10.7109375" defaultRowHeight="15" customHeight="1" x14ac:dyDescent="0.2"/>
  <cols>
    <col min="1" max="1" width="10.7109375" style="22" hidden="1" customWidth="1"/>
    <col min="2" max="2" width="10.5703125" style="22" customWidth="1"/>
    <col min="3" max="3" width="28.5703125" style="22" customWidth="1"/>
    <col min="4" max="4" width="8.140625" style="22" customWidth="1"/>
    <col min="5" max="5" width="10.7109375" style="22" customWidth="1"/>
    <col min="6" max="8" width="8.140625" style="22" customWidth="1"/>
    <col min="9" max="9" width="14.7109375" style="59" customWidth="1"/>
    <col min="10" max="10" width="14.7109375" style="69" customWidth="1"/>
    <col min="11" max="14" width="10.7109375" style="22" hidden="1" customWidth="1"/>
    <col min="15" max="17" width="0" style="22" hidden="1" customWidth="1"/>
    <col min="18" max="16384" width="10.7109375" style="22"/>
  </cols>
  <sheetData>
    <row r="1" spans="1:17" ht="15" hidden="1" customHeight="1" x14ac:dyDescent="0.2">
      <c r="A1" s="22" t="s">
        <v>31</v>
      </c>
      <c r="B1" s="22" t="s">
        <v>32</v>
      </c>
      <c r="C1" s="22" t="s">
        <v>33</v>
      </c>
      <c r="D1" s="22" t="s">
        <v>34</v>
      </c>
      <c r="E1" s="22" t="s">
        <v>35</v>
      </c>
      <c r="F1" s="22" t="s">
        <v>36</v>
      </c>
      <c r="G1" s="22" t="s">
        <v>37</v>
      </c>
      <c r="H1" s="22" t="s">
        <v>38</v>
      </c>
      <c r="I1" s="59" t="s">
        <v>39</v>
      </c>
      <c r="J1" s="69" t="s">
        <v>40</v>
      </c>
      <c r="K1" s="22" t="s">
        <v>41</v>
      </c>
      <c r="M1" s="22" t="s">
        <v>42</v>
      </c>
      <c r="N1" s="22" t="s">
        <v>43</v>
      </c>
      <c r="O1" s="22" t="s">
        <v>44</v>
      </c>
      <c r="P1" s="22" t="s">
        <v>45</v>
      </c>
      <c r="Q1" s="22" t="s">
        <v>46</v>
      </c>
    </row>
    <row r="3" spans="1:17" ht="22.5" x14ac:dyDescent="0.2">
      <c r="A3" s="22" t="s">
        <v>47</v>
      </c>
      <c r="B3" s="40" t="s">
        <v>48</v>
      </c>
      <c r="C3" s="87" t="s">
        <v>49</v>
      </c>
      <c r="D3" s="87"/>
      <c r="E3" s="87"/>
      <c r="F3" s="40" t="s">
        <v>36</v>
      </c>
      <c r="G3" s="40" t="s">
        <v>310</v>
      </c>
      <c r="H3" s="40" t="s">
        <v>50</v>
      </c>
      <c r="I3" s="60" t="s">
        <v>51</v>
      </c>
      <c r="J3" s="70" t="s">
        <v>52</v>
      </c>
      <c r="K3" s="40" t="s">
        <v>53</v>
      </c>
      <c r="L3" s="40" t="s">
        <v>54</v>
      </c>
      <c r="M3" s="40" t="s">
        <v>55</v>
      </c>
      <c r="N3" s="40" t="s">
        <v>56</v>
      </c>
      <c r="O3" s="40" t="s">
        <v>57</v>
      </c>
      <c r="P3" s="40" t="s">
        <v>58</v>
      </c>
      <c r="Q3" s="40" t="s">
        <v>59</v>
      </c>
    </row>
    <row r="4" spans="1:17" ht="15.75" x14ac:dyDescent="0.2">
      <c r="A4" s="22">
        <v>2</v>
      </c>
      <c r="B4" s="41" t="s">
        <v>60</v>
      </c>
      <c r="C4" s="88" t="s">
        <v>61</v>
      </c>
      <c r="D4" s="88"/>
      <c r="E4" s="88"/>
      <c r="F4" s="41"/>
      <c r="G4" s="41"/>
      <c r="H4" s="41"/>
      <c r="I4" s="61"/>
      <c r="J4" s="71"/>
    </row>
    <row r="5" spans="1:17" ht="15" hidden="1" customHeight="1" x14ac:dyDescent="0.2">
      <c r="A5" s="22">
        <v>3</v>
      </c>
    </row>
    <row r="6" spans="1:17" ht="15" hidden="1" customHeight="1" x14ac:dyDescent="0.2">
      <c r="A6" s="22" t="s">
        <v>62</v>
      </c>
    </row>
    <row r="7" spans="1:17" ht="15.75" x14ac:dyDescent="0.2">
      <c r="A7" s="22">
        <v>3</v>
      </c>
      <c r="B7" s="42" t="s">
        <v>63</v>
      </c>
      <c r="C7" s="89" t="s">
        <v>64</v>
      </c>
      <c r="D7" s="89"/>
      <c r="E7" s="89"/>
      <c r="F7" s="43"/>
      <c r="G7" s="43"/>
      <c r="H7" s="43"/>
      <c r="I7" s="62"/>
      <c r="J7" s="72"/>
    </row>
    <row r="8" spans="1:17" ht="15" hidden="1" customHeight="1" x14ac:dyDescent="0.2">
      <c r="A8" s="22" t="s">
        <v>65</v>
      </c>
    </row>
    <row r="9" spans="1:17" ht="27.95" customHeight="1" x14ac:dyDescent="0.2">
      <c r="A9" s="22">
        <v>4</v>
      </c>
      <c r="B9" s="42" t="s">
        <v>66</v>
      </c>
      <c r="C9" s="90" t="s">
        <v>67</v>
      </c>
      <c r="D9" s="90"/>
      <c r="E9" s="90"/>
      <c r="F9" s="44"/>
      <c r="G9" s="44"/>
      <c r="H9" s="44"/>
      <c r="I9" s="63"/>
      <c r="J9" s="73"/>
    </row>
    <row r="10" spans="1:17" ht="12.75" x14ac:dyDescent="0.2">
      <c r="A10" s="22">
        <v>5</v>
      </c>
      <c r="B10" s="42" t="s">
        <v>68</v>
      </c>
      <c r="C10" s="91" t="s">
        <v>69</v>
      </c>
      <c r="D10" s="91"/>
      <c r="E10" s="91"/>
      <c r="F10" s="45"/>
      <c r="G10" s="45"/>
      <c r="H10" s="45"/>
      <c r="I10" s="64"/>
      <c r="J10" s="74"/>
    </row>
    <row r="11" spans="1:17" ht="15" hidden="1" customHeight="1" x14ac:dyDescent="0.2">
      <c r="A11" s="22" t="s">
        <v>70</v>
      </c>
    </row>
    <row r="12" spans="1:17" ht="12" thickBot="1" x14ac:dyDescent="0.25">
      <c r="A12" s="22">
        <v>9</v>
      </c>
      <c r="B12" s="46" t="s">
        <v>71</v>
      </c>
      <c r="C12" s="92" t="s">
        <v>72</v>
      </c>
      <c r="D12" s="92"/>
      <c r="E12" s="92"/>
      <c r="F12" s="47"/>
      <c r="G12" s="47"/>
      <c r="H12" s="47"/>
      <c r="I12" s="65"/>
      <c r="J12" s="75"/>
    </row>
    <row r="13" spans="1:17" ht="12.75" thickTop="1" thickBot="1" x14ac:dyDescent="0.25">
      <c r="A13" s="22" t="s">
        <v>73</v>
      </c>
      <c r="B13" s="46"/>
      <c r="C13" s="93"/>
      <c r="D13" s="93"/>
      <c r="E13" s="93"/>
      <c r="F13" s="49" t="s">
        <v>74</v>
      </c>
      <c r="G13" s="50">
        <v>1</v>
      </c>
      <c r="H13" s="51"/>
      <c r="I13" s="66"/>
      <c r="J13" s="76">
        <f>IF(AND(G13= "",H13= ""), 0, ROUND(ROUND(I13, 2) * ROUND(IF(H13="",G13,H13),  0), 2))</f>
        <v>0</v>
      </c>
      <c r="M13" s="48">
        <v>0</v>
      </c>
      <c r="Q13" s="22">
        <v>1750</v>
      </c>
    </row>
    <row r="14" spans="1:17" ht="15" hidden="1" customHeight="1" thickTop="1" x14ac:dyDescent="0.2">
      <c r="A14" s="22" t="s">
        <v>75</v>
      </c>
    </row>
    <row r="15" spans="1:17" ht="13.5" thickTop="1" x14ac:dyDescent="0.2">
      <c r="A15" s="22">
        <v>5</v>
      </c>
      <c r="B15" s="42" t="s">
        <v>76</v>
      </c>
      <c r="C15" s="91" t="s">
        <v>77</v>
      </c>
      <c r="D15" s="91"/>
      <c r="E15" s="91"/>
      <c r="F15" s="45"/>
      <c r="G15" s="45"/>
      <c r="H15" s="45"/>
      <c r="I15" s="64"/>
      <c r="J15" s="74"/>
    </row>
    <row r="16" spans="1:17" ht="15" hidden="1" customHeight="1" x14ac:dyDescent="0.2">
      <c r="A16" s="22" t="s">
        <v>70</v>
      </c>
    </row>
    <row r="17" spans="1:17" ht="12" thickBot="1" x14ac:dyDescent="0.25">
      <c r="A17" s="22">
        <v>9</v>
      </c>
      <c r="B17" s="46" t="s">
        <v>78</v>
      </c>
      <c r="C17" s="92" t="s">
        <v>79</v>
      </c>
      <c r="D17" s="92"/>
      <c r="E17" s="92"/>
      <c r="F17" s="47"/>
      <c r="G17" s="47"/>
      <c r="H17" s="47"/>
      <c r="I17" s="65"/>
      <c r="J17" s="75"/>
    </row>
    <row r="18" spans="1:17" ht="12.75" thickTop="1" thickBot="1" x14ac:dyDescent="0.25">
      <c r="A18" s="22" t="s">
        <v>73</v>
      </c>
      <c r="B18" s="46"/>
      <c r="C18" s="93"/>
      <c r="D18" s="93"/>
      <c r="E18" s="93"/>
      <c r="F18" s="49" t="s">
        <v>74</v>
      </c>
      <c r="G18" s="50">
        <v>1</v>
      </c>
      <c r="H18" s="51"/>
      <c r="I18" s="66"/>
      <c r="J18" s="76">
        <f>IF(AND(G18= "",H18= ""), 0, ROUND(ROUND(I18, 2) * ROUND(IF(H18="",G18,H18),  0), 2))</f>
        <v>0</v>
      </c>
      <c r="M18" s="48">
        <v>0</v>
      </c>
      <c r="Q18" s="22">
        <v>1750</v>
      </c>
    </row>
    <row r="19" spans="1:17" ht="15" hidden="1" customHeight="1" thickTop="1" x14ac:dyDescent="0.2">
      <c r="A19" s="22" t="s">
        <v>75</v>
      </c>
    </row>
    <row r="20" spans="1:17" ht="13.5" thickTop="1" x14ac:dyDescent="0.2">
      <c r="A20" s="22">
        <v>5</v>
      </c>
      <c r="B20" s="42" t="s">
        <v>80</v>
      </c>
      <c r="C20" s="91" t="s">
        <v>81</v>
      </c>
      <c r="D20" s="91"/>
      <c r="E20" s="91"/>
      <c r="F20" s="45"/>
      <c r="G20" s="45"/>
      <c r="H20" s="45"/>
      <c r="I20" s="64"/>
      <c r="J20" s="74"/>
    </row>
    <row r="21" spans="1:17" ht="15" hidden="1" customHeight="1" x14ac:dyDescent="0.2">
      <c r="A21" s="22" t="s">
        <v>70</v>
      </c>
    </row>
    <row r="22" spans="1:17" ht="15" hidden="1" customHeight="1" x14ac:dyDescent="0.2">
      <c r="A22" s="22" t="s">
        <v>70</v>
      </c>
    </row>
    <row r="23" spans="1:17" ht="12" thickBot="1" x14ac:dyDescent="0.25">
      <c r="A23" s="22">
        <v>9</v>
      </c>
      <c r="B23" s="46" t="s">
        <v>82</v>
      </c>
      <c r="C23" s="92" t="s">
        <v>83</v>
      </c>
      <c r="D23" s="92"/>
      <c r="E23" s="92"/>
      <c r="F23" s="47"/>
      <c r="G23" s="47"/>
      <c r="H23" s="47"/>
      <c r="I23" s="65"/>
      <c r="J23" s="75"/>
    </row>
    <row r="24" spans="1:17" ht="12.75" thickTop="1" thickBot="1" x14ac:dyDescent="0.25">
      <c r="A24" s="22" t="s">
        <v>73</v>
      </c>
      <c r="B24" s="46"/>
      <c r="C24" s="93"/>
      <c r="D24" s="93"/>
      <c r="E24" s="93"/>
      <c r="F24" s="49" t="s">
        <v>74</v>
      </c>
      <c r="G24" s="50">
        <v>1</v>
      </c>
      <c r="H24" s="51"/>
      <c r="I24" s="66"/>
      <c r="J24" s="76">
        <f>IF(AND(G24= "",H24= ""), 0, ROUND(ROUND(I24, 2) * ROUND(IF(H24="",G24,H24),  0), 2))</f>
        <v>0</v>
      </c>
      <c r="M24" s="48">
        <v>0</v>
      </c>
      <c r="Q24" s="22">
        <v>1750</v>
      </c>
    </row>
    <row r="25" spans="1:17" ht="15" hidden="1" customHeight="1" thickTop="1" x14ac:dyDescent="0.2">
      <c r="A25" s="22" t="s">
        <v>75</v>
      </c>
    </row>
    <row r="26" spans="1:17" ht="13.5" thickTop="1" x14ac:dyDescent="0.2">
      <c r="A26" s="22">
        <v>5</v>
      </c>
      <c r="B26" s="42" t="s">
        <v>84</v>
      </c>
      <c r="C26" s="91" t="s">
        <v>85</v>
      </c>
      <c r="D26" s="91"/>
      <c r="E26" s="91"/>
      <c r="F26" s="45"/>
      <c r="G26" s="45"/>
      <c r="H26" s="45"/>
      <c r="I26" s="64"/>
      <c r="J26" s="74"/>
    </row>
    <row r="27" spans="1:17" ht="15" hidden="1" customHeight="1" x14ac:dyDescent="0.2">
      <c r="A27" s="22" t="s">
        <v>70</v>
      </c>
    </row>
    <row r="28" spans="1:17" ht="12" thickBot="1" x14ac:dyDescent="0.25">
      <c r="A28" s="22">
        <v>9</v>
      </c>
      <c r="B28" s="46" t="s">
        <v>86</v>
      </c>
      <c r="C28" s="92" t="s">
        <v>87</v>
      </c>
      <c r="D28" s="92"/>
      <c r="E28" s="92"/>
      <c r="F28" s="47"/>
      <c r="G28" s="47"/>
      <c r="H28" s="47"/>
      <c r="I28" s="65"/>
      <c r="J28" s="75"/>
    </row>
    <row r="29" spans="1:17" ht="12.75" thickTop="1" thickBot="1" x14ac:dyDescent="0.25">
      <c r="A29" s="22" t="s">
        <v>73</v>
      </c>
      <c r="B29" s="46"/>
      <c r="C29" s="93"/>
      <c r="D29" s="93"/>
      <c r="E29" s="93"/>
      <c r="F29" s="49" t="s">
        <v>74</v>
      </c>
      <c r="G29" s="50">
        <v>1</v>
      </c>
      <c r="H29" s="51"/>
      <c r="I29" s="66"/>
      <c r="J29" s="76">
        <f>IF(AND(G29= "",H29= ""), 0, ROUND(ROUND(I29, 2) * ROUND(IF(H29="",G29,H29),  0), 2))</f>
        <v>0</v>
      </c>
      <c r="M29" s="48">
        <v>0</v>
      </c>
      <c r="Q29" s="22">
        <v>1750</v>
      </c>
    </row>
    <row r="30" spans="1:17" ht="15" hidden="1" customHeight="1" thickTop="1" x14ac:dyDescent="0.2">
      <c r="A30" s="22" t="s">
        <v>75</v>
      </c>
    </row>
    <row r="31" spans="1:17" ht="13.5" thickTop="1" x14ac:dyDescent="0.2">
      <c r="A31" s="22">
        <v>5</v>
      </c>
      <c r="B31" s="42" t="s">
        <v>88</v>
      </c>
      <c r="C31" s="91" t="s">
        <v>89</v>
      </c>
      <c r="D31" s="91"/>
      <c r="E31" s="91"/>
      <c r="F31" s="45"/>
      <c r="G31" s="45"/>
      <c r="H31" s="45"/>
      <c r="I31" s="64"/>
      <c r="J31" s="74"/>
    </row>
    <row r="32" spans="1:17" ht="15" hidden="1" customHeight="1" x14ac:dyDescent="0.2">
      <c r="A32" s="22" t="s">
        <v>70</v>
      </c>
    </row>
    <row r="33" spans="1:17" ht="12" thickBot="1" x14ac:dyDescent="0.25">
      <c r="A33" s="22">
        <v>9</v>
      </c>
      <c r="B33" s="46" t="s">
        <v>90</v>
      </c>
      <c r="C33" s="92" t="s">
        <v>91</v>
      </c>
      <c r="D33" s="92"/>
      <c r="E33" s="92"/>
      <c r="F33" s="47"/>
      <c r="G33" s="47"/>
      <c r="H33" s="47"/>
      <c r="I33" s="65"/>
      <c r="J33" s="75"/>
    </row>
    <row r="34" spans="1:17" ht="12.75" thickTop="1" thickBot="1" x14ac:dyDescent="0.25">
      <c r="A34" s="22" t="s">
        <v>73</v>
      </c>
      <c r="B34" s="46"/>
      <c r="C34" s="93"/>
      <c r="D34" s="93"/>
      <c r="E34" s="93"/>
      <c r="F34" s="49" t="s">
        <v>74</v>
      </c>
      <c r="G34" s="50">
        <v>1</v>
      </c>
      <c r="H34" s="51"/>
      <c r="I34" s="66"/>
      <c r="J34" s="76">
        <f>IF(AND(G34= "",H34= ""), 0, ROUND(ROUND(I34, 2) * ROUND(IF(H34="",G34,H34),  0), 2))</f>
        <v>0</v>
      </c>
      <c r="M34" s="48">
        <v>0</v>
      </c>
      <c r="Q34" s="22">
        <v>1750</v>
      </c>
    </row>
    <row r="35" spans="1:17" ht="15" hidden="1" customHeight="1" thickTop="1" x14ac:dyDescent="0.2">
      <c r="A35" s="22" t="s">
        <v>75</v>
      </c>
    </row>
    <row r="36" spans="1:17" ht="13.5" thickTop="1" x14ac:dyDescent="0.2">
      <c r="A36" s="22">
        <v>5</v>
      </c>
      <c r="B36" s="42" t="s">
        <v>92</v>
      </c>
      <c r="C36" s="91" t="s">
        <v>93</v>
      </c>
      <c r="D36" s="91"/>
      <c r="E36" s="91"/>
      <c r="F36" s="45"/>
      <c r="G36" s="45"/>
      <c r="H36" s="45"/>
      <c r="I36" s="64"/>
      <c r="J36" s="74"/>
    </row>
    <row r="37" spans="1:17" ht="15" hidden="1" customHeight="1" x14ac:dyDescent="0.2">
      <c r="A37" s="22" t="s">
        <v>70</v>
      </c>
    </row>
    <row r="38" spans="1:17" ht="12" thickBot="1" x14ac:dyDescent="0.25">
      <c r="A38" s="22">
        <v>9</v>
      </c>
      <c r="B38" s="46" t="s">
        <v>94</v>
      </c>
      <c r="C38" s="92" t="s">
        <v>95</v>
      </c>
      <c r="D38" s="92"/>
      <c r="E38" s="92"/>
      <c r="F38" s="47"/>
      <c r="G38" s="47"/>
      <c r="H38" s="47"/>
      <c r="I38" s="65"/>
      <c r="J38" s="75"/>
    </row>
    <row r="39" spans="1:17" ht="12.75" thickTop="1" thickBot="1" x14ac:dyDescent="0.25">
      <c r="A39" s="22" t="s">
        <v>73</v>
      </c>
      <c r="B39" s="46"/>
      <c r="C39" s="93"/>
      <c r="D39" s="93"/>
      <c r="E39" s="93"/>
      <c r="F39" s="49" t="s">
        <v>74</v>
      </c>
      <c r="G39" s="50">
        <v>1</v>
      </c>
      <c r="H39" s="51"/>
      <c r="I39" s="66"/>
      <c r="J39" s="76">
        <f>IF(AND(G39= "",H39= ""), 0, ROUND(ROUND(I39, 2) * ROUND(IF(H39="",G39,H39),  0), 2))</f>
        <v>0</v>
      </c>
      <c r="M39" s="48">
        <v>0</v>
      </c>
      <c r="Q39" s="22">
        <v>1750</v>
      </c>
    </row>
    <row r="40" spans="1:17" ht="15" hidden="1" customHeight="1" thickTop="1" x14ac:dyDescent="0.2">
      <c r="A40" s="22" t="s">
        <v>75</v>
      </c>
    </row>
    <row r="41" spans="1:17" ht="15" hidden="1" customHeight="1" thickTop="1" x14ac:dyDescent="0.2">
      <c r="A41" s="22" t="s">
        <v>96</v>
      </c>
    </row>
    <row r="42" spans="1:17" ht="15.75" thickTop="1" x14ac:dyDescent="0.2">
      <c r="A42" s="22">
        <v>4</v>
      </c>
      <c r="B42" s="42" t="s">
        <v>97</v>
      </c>
      <c r="C42" s="90" t="s">
        <v>98</v>
      </c>
      <c r="D42" s="90"/>
      <c r="E42" s="90"/>
      <c r="F42" s="44"/>
      <c r="G42" s="44"/>
      <c r="H42" s="44"/>
      <c r="I42" s="63"/>
      <c r="J42" s="73"/>
    </row>
    <row r="43" spans="1:17" ht="26.1" customHeight="1" x14ac:dyDescent="0.2">
      <c r="A43" s="22">
        <v>5</v>
      </c>
      <c r="B43" s="42" t="s">
        <v>99</v>
      </c>
      <c r="C43" s="91" t="s">
        <v>100</v>
      </c>
      <c r="D43" s="91"/>
      <c r="E43" s="91"/>
      <c r="F43" s="45"/>
      <c r="G43" s="45"/>
      <c r="H43" s="45"/>
      <c r="I43" s="64"/>
      <c r="J43" s="74"/>
    </row>
    <row r="44" spans="1:17" ht="15" hidden="1" customHeight="1" x14ac:dyDescent="0.2">
      <c r="A44" s="22" t="s">
        <v>70</v>
      </c>
    </row>
    <row r="45" spans="1:17" ht="37.5" customHeight="1" thickBot="1" x14ac:dyDescent="0.25">
      <c r="A45" s="22">
        <v>9</v>
      </c>
      <c r="B45" s="46" t="s">
        <v>102</v>
      </c>
      <c r="C45" s="92" t="s">
        <v>103</v>
      </c>
      <c r="D45" s="92"/>
      <c r="E45" s="92"/>
      <c r="F45" s="47"/>
      <c r="G45" s="47"/>
      <c r="H45" s="47"/>
      <c r="I45" s="65"/>
      <c r="J45" s="75"/>
    </row>
    <row r="46" spans="1:17" ht="12.75" thickTop="1" thickBot="1" x14ac:dyDescent="0.25">
      <c r="A46" s="22" t="s">
        <v>73</v>
      </c>
      <c r="B46" s="46"/>
      <c r="C46" s="93"/>
      <c r="D46" s="93"/>
      <c r="E46" s="93"/>
      <c r="F46" s="49" t="s">
        <v>101</v>
      </c>
      <c r="G46" s="52">
        <v>13</v>
      </c>
      <c r="H46" s="53"/>
      <c r="I46" s="66"/>
      <c r="J46" s="76">
        <f>IF(AND(G46= "",H46= ""), 0, ROUND(ROUND(I46, 2) * ROUND(IF(H46="",G46,H46),  3), 2))</f>
        <v>0</v>
      </c>
      <c r="M46" s="48">
        <v>0</v>
      </c>
      <c r="Q46" s="22">
        <v>1750</v>
      </c>
    </row>
    <row r="47" spans="1:17" ht="12.75" thickTop="1" thickBot="1" x14ac:dyDescent="0.25">
      <c r="A47" s="22">
        <v>9</v>
      </c>
      <c r="B47" s="46" t="s">
        <v>104</v>
      </c>
      <c r="C47" s="92" t="s">
        <v>105</v>
      </c>
      <c r="D47" s="92"/>
      <c r="E47" s="92"/>
      <c r="F47" s="47"/>
      <c r="G47" s="47"/>
      <c r="H47" s="47"/>
      <c r="I47" s="65"/>
      <c r="J47" s="75"/>
    </row>
    <row r="48" spans="1:17" ht="12.75" thickTop="1" thickBot="1" x14ac:dyDescent="0.25">
      <c r="A48" s="22" t="s">
        <v>73</v>
      </c>
      <c r="B48" s="46"/>
      <c r="C48" s="93"/>
      <c r="D48" s="93"/>
      <c r="E48" s="93"/>
      <c r="F48" s="49" t="s">
        <v>101</v>
      </c>
      <c r="G48" s="52">
        <v>7</v>
      </c>
      <c r="H48" s="53"/>
      <c r="I48" s="66"/>
      <c r="J48" s="76">
        <f>IF(AND(G48= "",H48= ""), 0, ROUND(ROUND(I48, 2) * ROUND(IF(H48="",G48,H48),  3), 2))</f>
        <v>0</v>
      </c>
      <c r="M48" s="48">
        <v>0</v>
      </c>
      <c r="Q48" s="22">
        <v>1750</v>
      </c>
    </row>
    <row r="49" spans="1:17" ht="15" hidden="1" customHeight="1" thickTop="1" x14ac:dyDescent="0.2">
      <c r="A49" s="22" t="s">
        <v>75</v>
      </c>
    </row>
    <row r="50" spans="1:17" ht="15" hidden="1" customHeight="1" thickTop="1" x14ac:dyDescent="0.2">
      <c r="A50" s="22" t="s">
        <v>75</v>
      </c>
    </row>
    <row r="51" spans="1:17" ht="13.5" thickTop="1" x14ac:dyDescent="0.2">
      <c r="A51" s="22">
        <v>5</v>
      </c>
      <c r="B51" s="42" t="s">
        <v>106</v>
      </c>
      <c r="C51" s="91" t="s">
        <v>107</v>
      </c>
      <c r="D51" s="91"/>
      <c r="E51" s="91"/>
      <c r="F51" s="45"/>
      <c r="G51" s="45"/>
      <c r="H51" s="45"/>
      <c r="I51" s="64"/>
      <c r="J51" s="74"/>
    </row>
    <row r="52" spans="1:17" ht="15" hidden="1" customHeight="1" x14ac:dyDescent="0.2">
      <c r="A52" s="22" t="s">
        <v>70</v>
      </c>
    </row>
    <row r="53" spans="1:17" ht="12" thickBot="1" x14ac:dyDescent="0.25">
      <c r="A53" s="22">
        <v>9</v>
      </c>
      <c r="B53" s="46" t="s">
        <v>108</v>
      </c>
      <c r="C53" s="92" t="s">
        <v>109</v>
      </c>
      <c r="D53" s="92"/>
      <c r="E53" s="92"/>
      <c r="F53" s="47"/>
      <c r="G53" s="47"/>
      <c r="H53" s="47"/>
      <c r="I53" s="65"/>
      <c r="J53" s="75"/>
    </row>
    <row r="54" spans="1:17" ht="12.75" thickTop="1" thickBot="1" x14ac:dyDescent="0.25">
      <c r="A54" s="22" t="s">
        <v>73</v>
      </c>
      <c r="B54" s="46"/>
      <c r="C54" s="93"/>
      <c r="D54" s="93"/>
      <c r="E54" s="93"/>
      <c r="F54" s="49" t="s">
        <v>101</v>
      </c>
      <c r="G54" s="52">
        <v>8</v>
      </c>
      <c r="H54" s="53"/>
      <c r="I54" s="66"/>
      <c r="J54" s="76">
        <f>IF(AND(G54= "",H54= ""), 0, ROUND(ROUND(I54, 2) * ROUND(IF(H54="",G54,H54),  3), 2))</f>
        <v>0</v>
      </c>
      <c r="M54" s="48">
        <v>0</v>
      </c>
      <c r="Q54" s="22">
        <v>1750</v>
      </c>
    </row>
    <row r="55" spans="1:17" ht="15" hidden="1" customHeight="1" thickTop="1" x14ac:dyDescent="0.2">
      <c r="A55" s="22" t="s">
        <v>75</v>
      </c>
    </row>
    <row r="56" spans="1:17" ht="13.5" thickTop="1" x14ac:dyDescent="0.2">
      <c r="A56" s="22">
        <v>5</v>
      </c>
      <c r="B56" s="42" t="s">
        <v>110</v>
      </c>
      <c r="C56" s="91" t="s">
        <v>111</v>
      </c>
      <c r="D56" s="91"/>
      <c r="E56" s="91"/>
      <c r="F56" s="45"/>
      <c r="G56" s="45"/>
      <c r="H56" s="45"/>
      <c r="I56" s="64"/>
      <c r="J56" s="74"/>
    </row>
    <row r="57" spans="1:17" ht="15" hidden="1" customHeight="1" x14ac:dyDescent="0.2">
      <c r="A57" s="22" t="s">
        <v>70</v>
      </c>
    </row>
    <row r="58" spans="1:17" ht="12" thickBot="1" x14ac:dyDescent="0.25">
      <c r="A58" s="22">
        <v>9</v>
      </c>
      <c r="B58" s="46" t="s">
        <v>112</v>
      </c>
      <c r="C58" s="92" t="s">
        <v>113</v>
      </c>
      <c r="D58" s="92"/>
      <c r="E58" s="92"/>
      <c r="F58" s="47"/>
      <c r="G58" s="47"/>
      <c r="H58" s="47"/>
      <c r="I58" s="65"/>
      <c r="J58" s="75"/>
    </row>
    <row r="59" spans="1:17" ht="12.75" thickTop="1" thickBot="1" x14ac:dyDescent="0.25">
      <c r="A59" s="22" t="s">
        <v>73</v>
      </c>
      <c r="B59" s="46"/>
      <c r="C59" s="93"/>
      <c r="D59" s="93"/>
      <c r="E59" s="93"/>
      <c r="F59" s="49" t="s">
        <v>101</v>
      </c>
      <c r="G59" s="52">
        <v>15</v>
      </c>
      <c r="H59" s="53"/>
      <c r="I59" s="66"/>
      <c r="J59" s="76">
        <f>IF(AND(G59= "",H59= ""), 0, ROUND(ROUND(I59, 2) * ROUND(IF(H59="",G59,H59),  3), 2))</f>
        <v>0</v>
      </c>
      <c r="M59" s="48">
        <v>0</v>
      </c>
      <c r="Q59" s="22">
        <v>1750</v>
      </c>
    </row>
    <row r="60" spans="1:17" ht="15" hidden="1" customHeight="1" thickTop="1" x14ac:dyDescent="0.2">
      <c r="A60" s="22" t="s">
        <v>75</v>
      </c>
    </row>
    <row r="61" spans="1:17" ht="13.5" thickTop="1" x14ac:dyDescent="0.2">
      <c r="A61" s="22">
        <v>5</v>
      </c>
      <c r="B61" s="42" t="s">
        <v>114</v>
      </c>
      <c r="C61" s="91" t="s">
        <v>115</v>
      </c>
      <c r="D61" s="91"/>
      <c r="E61" s="91"/>
      <c r="F61" s="45"/>
      <c r="G61" s="45"/>
      <c r="H61" s="45"/>
      <c r="I61" s="64"/>
      <c r="J61" s="74"/>
    </row>
    <row r="62" spans="1:17" ht="15" hidden="1" customHeight="1" x14ac:dyDescent="0.2">
      <c r="A62" s="22" t="s">
        <v>70</v>
      </c>
    </row>
    <row r="63" spans="1:17" ht="12" thickBot="1" x14ac:dyDescent="0.25">
      <c r="A63" s="22">
        <v>9</v>
      </c>
      <c r="B63" s="46" t="s">
        <v>116</v>
      </c>
      <c r="C63" s="92" t="s">
        <v>117</v>
      </c>
      <c r="D63" s="92"/>
      <c r="E63" s="92"/>
      <c r="F63" s="47"/>
      <c r="G63" s="47"/>
      <c r="H63" s="47"/>
      <c r="I63" s="65"/>
      <c r="J63" s="75"/>
    </row>
    <row r="64" spans="1:17" ht="12.75" thickTop="1" thickBot="1" x14ac:dyDescent="0.25">
      <c r="A64" s="22" t="s">
        <v>73</v>
      </c>
      <c r="B64" s="46"/>
      <c r="C64" s="93"/>
      <c r="D64" s="93"/>
      <c r="E64" s="93"/>
      <c r="F64" s="49" t="s">
        <v>101</v>
      </c>
      <c r="G64" s="52">
        <v>20</v>
      </c>
      <c r="H64" s="53"/>
      <c r="I64" s="66"/>
      <c r="J64" s="76">
        <f>IF(AND(G64= "",H64= ""), 0, ROUND(ROUND(I64, 2) * ROUND(IF(H64="",G64,H64),  3), 2))</f>
        <v>0</v>
      </c>
      <c r="M64" s="48">
        <v>0</v>
      </c>
      <c r="Q64" s="22">
        <v>1750</v>
      </c>
    </row>
    <row r="65" spans="1:17" ht="15" hidden="1" customHeight="1" thickTop="1" x14ac:dyDescent="0.2">
      <c r="A65" s="22" t="s">
        <v>75</v>
      </c>
    </row>
    <row r="66" spans="1:17" ht="13.5" thickTop="1" x14ac:dyDescent="0.2">
      <c r="A66" s="22">
        <v>5</v>
      </c>
      <c r="B66" s="42" t="s">
        <v>118</v>
      </c>
      <c r="C66" s="91" t="s">
        <v>119</v>
      </c>
      <c r="D66" s="91"/>
      <c r="E66" s="91"/>
      <c r="F66" s="45"/>
      <c r="G66" s="45"/>
      <c r="H66" s="45"/>
      <c r="I66" s="64"/>
      <c r="J66" s="74"/>
    </row>
    <row r="67" spans="1:17" ht="15" hidden="1" customHeight="1" x14ac:dyDescent="0.2">
      <c r="A67" s="22" t="s">
        <v>70</v>
      </c>
    </row>
    <row r="68" spans="1:17" ht="12" thickBot="1" x14ac:dyDescent="0.25">
      <c r="A68" s="22">
        <v>9</v>
      </c>
      <c r="B68" s="46" t="s">
        <v>120</v>
      </c>
      <c r="C68" s="92" t="s">
        <v>121</v>
      </c>
      <c r="D68" s="92"/>
      <c r="E68" s="92"/>
      <c r="F68" s="47"/>
      <c r="G68" s="47"/>
      <c r="H68" s="47"/>
      <c r="I68" s="65"/>
      <c r="J68" s="75"/>
    </row>
    <row r="69" spans="1:17" ht="12.75" thickTop="1" thickBot="1" x14ac:dyDescent="0.25">
      <c r="A69" s="22" t="s">
        <v>73</v>
      </c>
      <c r="B69" s="46"/>
      <c r="C69" s="93"/>
      <c r="D69" s="93"/>
      <c r="E69" s="93"/>
      <c r="F69" s="49" t="s">
        <v>101</v>
      </c>
      <c r="G69" s="52">
        <v>12</v>
      </c>
      <c r="H69" s="53"/>
      <c r="I69" s="66"/>
      <c r="J69" s="76">
        <f>IF(AND(G69= "",H69= ""), 0, ROUND(ROUND(I69, 2) * ROUND(IF(H69="",G69,H69),  3), 2))</f>
        <v>0</v>
      </c>
      <c r="M69" s="48">
        <v>0</v>
      </c>
      <c r="Q69" s="22">
        <v>1750</v>
      </c>
    </row>
    <row r="70" spans="1:17" ht="15" hidden="1" customHeight="1" thickTop="1" x14ac:dyDescent="0.2">
      <c r="A70" s="22" t="s">
        <v>75</v>
      </c>
    </row>
    <row r="71" spans="1:17" ht="13.5" thickTop="1" x14ac:dyDescent="0.2">
      <c r="A71" s="22">
        <v>5</v>
      </c>
      <c r="B71" s="42" t="s">
        <v>122</v>
      </c>
      <c r="C71" s="91" t="s">
        <v>123</v>
      </c>
      <c r="D71" s="91"/>
      <c r="E71" s="91"/>
      <c r="F71" s="45"/>
      <c r="G71" s="45"/>
      <c r="H71" s="45"/>
      <c r="I71" s="64"/>
      <c r="J71" s="74"/>
    </row>
    <row r="72" spans="1:17" ht="15" hidden="1" customHeight="1" x14ac:dyDescent="0.2">
      <c r="A72" s="22" t="s">
        <v>70</v>
      </c>
    </row>
    <row r="73" spans="1:17" ht="12" thickBot="1" x14ac:dyDescent="0.25">
      <c r="A73" s="22">
        <v>9</v>
      </c>
      <c r="B73" s="46" t="s">
        <v>124</v>
      </c>
      <c r="C73" s="92" t="s">
        <v>125</v>
      </c>
      <c r="D73" s="92"/>
      <c r="E73" s="92"/>
      <c r="F73" s="47"/>
      <c r="G73" s="47"/>
      <c r="H73" s="47"/>
      <c r="I73" s="65"/>
      <c r="J73" s="75"/>
    </row>
    <row r="74" spans="1:17" ht="12.75" thickTop="1" thickBot="1" x14ac:dyDescent="0.25">
      <c r="A74" s="22" t="s">
        <v>73</v>
      </c>
      <c r="B74" s="46"/>
      <c r="C74" s="93"/>
      <c r="D74" s="93"/>
      <c r="E74" s="93"/>
      <c r="F74" s="49" t="s">
        <v>74</v>
      </c>
      <c r="G74" s="50">
        <v>1</v>
      </c>
      <c r="H74" s="51"/>
      <c r="I74" s="66"/>
      <c r="J74" s="76">
        <f>IF(AND(G74= "",H74= ""), 0, ROUND(ROUND(I74, 2) * ROUND(IF(H74="",G74,H74),  0), 2))</f>
        <v>0</v>
      </c>
      <c r="M74" s="48">
        <v>0</v>
      </c>
      <c r="Q74" s="22">
        <v>1750</v>
      </c>
    </row>
    <row r="75" spans="1:17" ht="15" hidden="1" customHeight="1" thickTop="1" x14ac:dyDescent="0.2">
      <c r="A75" s="22" t="s">
        <v>75</v>
      </c>
    </row>
    <row r="76" spans="1:17" ht="26.45" customHeight="1" thickTop="1" x14ac:dyDescent="0.2">
      <c r="A76" s="22">
        <v>5</v>
      </c>
      <c r="B76" s="42" t="s">
        <v>126</v>
      </c>
      <c r="C76" s="91" t="s">
        <v>127</v>
      </c>
      <c r="D76" s="91"/>
      <c r="E76" s="91"/>
      <c r="F76" s="45"/>
      <c r="G76" s="45"/>
      <c r="H76" s="45"/>
      <c r="I76" s="64"/>
      <c r="J76" s="74"/>
    </row>
    <row r="77" spans="1:17" ht="15" hidden="1" customHeight="1" x14ac:dyDescent="0.2">
      <c r="A77" s="22" t="s">
        <v>70</v>
      </c>
    </row>
    <row r="78" spans="1:17" ht="12" thickBot="1" x14ac:dyDescent="0.25">
      <c r="A78" s="22">
        <v>9</v>
      </c>
      <c r="B78" s="46" t="s">
        <v>128</v>
      </c>
      <c r="C78" s="92" t="s">
        <v>129</v>
      </c>
      <c r="D78" s="92"/>
      <c r="E78" s="92"/>
      <c r="F78" s="47"/>
      <c r="G78" s="47"/>
      <c r="H78" s="47"/>
      <c r="I78" s="65"/>
      <c r="J78" s="75"/>
    </row>
    <row r="79" spans="1:17" ht="12.75" thickTop="1" thickBot="1" x14ac:dyDescent="0.25">
      <c r="A79" s="22" t="s">
        <v>73</v>
      </c>
      <c r="B79" s="46"/>
      <c r="C79" s="93"/>
      <c r="D79" s="93"/>
      <c r="E79" s="93"/>
      <c r="F79" s="49" t="s">
        <v>35</v>
      </c>
      <c r="G79" s="54">
        <v>120</v>
      </c>
      <c r="H79" s="55"/>
      <c r="I79" s="66"/>
      <c r="J79" s="76">
        <f>IF(AND(G79= "",H79= ""), 0, ROUND(ROUND(I79, 2) * ROUND(IF(H79="",G79,H79),  2), 2))</f>
        <v>0</v>
      </c>
      <c r="M79" s="48">
        <v>0</v>
      </c>
      <c r="Q79" s="22">
        <v>1750</v>
      </c>
    </row>
    <row r="80" spans="1:17" ht="15" hidden="1" customHeight="1" thickTop="1" x14ac:dyDescent="0.2">
      <c r="A80" s="22" t="s">
        <v>75</v>
      </c>
    </row>
    <row r="81" spans="1:17" ht="13.5" thickTop="1" x14ac:dyDescent="0.2">
      <c r="A81" s="22">
        <v>5</v>
      </c>
      <c r="B81" s="42" t="s">
        <v>130</v>
      </c>
      <c r="C81" s="91" t="s">
        <v>131</v>
      </c>
      <c r="D81" s="91"/>
      <c r="E81" s="91"/>
      <c r="F81" s="45"/>
      <c r="G81" s="45"/>
      <c r="H81" s="45"/>
      <c r="I81" s="64"/>
      <c r="J81" s="74"/>
    </row>
    <row r="82" spans="1:17" ht="15" hidden="1" customHeight="1" x14ac:dyDescent="0.2">
      <c r="A82" s="22" t="s">
        <v>70</v>
      </c>
    </row>
    <row r="83" spans="1:17" ht="12" thickBot="1" x14ac:dyDescent="0.25">
      <c r="A83" s="22">
        <v>9</v>
      </c>
      <c r="B83" s="46" t="s">
        <v>132</v>
      </c>
      <c r="C83" s="92" t="s">
        <v>133</v>
      </c>
      <c r="D83" s="92"/>
      <c r="E83" s="92"/>
      <c r="F83" s="47"/>
      <c r="G83" s="47"/>
      <c r="H83" s="47"/>
      <c r="I83" s="65"/>
      <c r="J83" s="75"/>
    </row>
    <row r="84" spans="1:17" ht="12.75" thickTop="1" thickBot="1" x14ac:dyDescent="0.25">
      <c r="A84" s="22" t="s">
        <v>73</v>
      </c>
      <c r="B84" s="46"/>
      <c r="C84" s="93"/>
      <c r="D84" s="93"/>
      <c r="E84" s="93"/>
      <c r="F84" s="49" t="s">
        <v>35</v>
      </c>
      <c r="G84" s="54">
        <v>40</v>
      </c>
      <c r="H84" s="55"/>
      <c r="I84" s="66"/>
      <c r="J84" s="76">
        <f>IF(AND(G84= "",H84= ""), 0, ROUND(ROUND(I84, 2) * ROUND(IF(H84="",G84,H84),  2), 2))</f>
        <v>0</v>
      </c>
      <c r="M84" s="48">
        <v>0</v>
      </c>
      <c r="Q84" s="22">
        <v>1750</v>
      </c>
    </row>
    <row r="85" spans="1:17" ht="15" hidden="1" customHeight="1" thickTop="1" x14ac:dyDescent="0.2">
      <c r="A85" s="22" t="s">
        <v>75</v>
      </c>
    </row>
    <row r="86" spans="1:17" ht="15" hidden="1" customHeight="1" thickTop="1" x14ac:dyDescent="0.2">
      <c r="A86" s="22" t="s">
        <v>96</v>
      </c>
    </row>
    <row r="87" spans="1:17" ht="28.5" customHeight="1" thickTop="1" x14ac:dyDescent="0.2">
      <c r="A87" s="22">
        <v>4</v>
      </c>
      <c r="B87" s="42" t="s">
        <v>134</v>
      </c>
      <c r="C87" s="90" t="s">
        <v>135</v>
      </c>
      <c r="D87" s="90"/>
      <c r="E87" s="90"/>
      <c r="F87" s="44"/>
      <c r="G87" s="44"/>
      <c r="H87" s="44"/>
      <c r="I87" s="63"/>
      <c r="J87" s="73"/>
    </row>
    <row r="88" spans="1:17" ht="23.25" customHeight="1" x14ac:dyDescent="0.2">
      <c r="A88" s="22" t="s">
        <v>136</v>
      </c>
      <c r="B88" s="56"/>
      <c r="C88" s="94" t="s">
        <v>137</v>
      </c>
      <c r="D88" s="94"/>
      <c r="E88" s="94"/>
      <c r="F88" s="56"/>
      <c r="G88" s="56"/>
      <c r="H88" s="56"/>
      <c r="I88" s="67"/>
      <c r="J88" s="77"/>
    </row>
    <row r="89" spans="1:17" ht="12.75" x14ac:dyDescent="0.2">
      <c r="A89" s="22">
        <v>5</v>
      </c>
      <c r="B89" s="42" t="s">
        <v>138</v>
      </c>
      <c r="C89" s="91" t="s">
        <v>139</v>
      </c>
      <c r="D89" s="91"/>
      <c r="E89" s="91"/>
      <c r="F89" s="45"/>
      <c r="G89" s="45"/>
      <c r="H89" s="45"/>
      <c r="I89" s="64"/>
      <c r="J89" s="74"/>
    </row>
    <row r="90" spans="1:17" ht="15" hidden="1" customHeight="1" x14ac:dyDescent="0.2">
      <c r="A90" s="22" t="s">
        <v>70</v>
      </c>
    </row>
    <row r="91" spans="1:17" ht="11.25" x14ac:dyDescent="0.2">
      <c r="A91" s="22">
        <v>9</v>
      </c>
      <c r="B91" s="46" t="s">
        <v>140</v>
      </c>
      <c r="C91" s="92" t="s">
        <v>141</v>
      </c>
      <c r="D91" s="92"/>
      <c r="E91" s="92"/>
      <c r="F91" s="47"/>
      <c r="G91" s="47"/>
      <c r="H91" s="47"/>
      <c r="I91" s="65"/>
      <c r="J91" s="75"/>
    </row>
    <row r="92" spans="1:17" ht="12" thickBot="1" x14ac:dyDescent="0.25">
      <c r="A92" s="22" t="s">
        <v>142</v>
      </c>
      <c r="B92" s="56"/>
      <c r="C92" s="94" t="s">
        <v>143</v>
      </c>
      <c r="D92" s="94"/>
      <c r="E92" s="94"/>
      <c r="F92" s="56"/>
      <c r="G92" s="56"/>
      <c r="H92" s="56"/>
      <c r="I92" s="67"/>
      <c r="J92" s="77"/>
    </row>
    <row r="93" spans="1:17" ht="12.75" thickTop="1" thickBot="1" x14ac:dyDescent="0.25">
      <c r="A93" s="22" t="s">
        <v>73</v>
      </c>
      <c r="B93" s="46"/>
      <c r="C93" s="93"/>
      <c r="D93" s="93"/>
      <c r="E93" s="93"/>
      <c r="F93" s="49" t="s">
        <v>313</v>
      </c>
      <c r="G93" s="52">
        <v>120.9</v>
      </c>
      <c r="H93" s="53"/>
      <c r="I93" s="66"/>
      <c r="J93" s="76">
        <f>IF(AND(G93= "",H93= ""), 0, ROUND(ROUND(I93, 2) * ROUND(IF(H93="",G93,H93),  3), 2))</f>
        <v>0</v>
      </c>
      <c r="M93" s="48">
        <v>0</v>
      </c>
      <c r="Q93" s="22">
        <v>1750</v>
      </c>
    </row>
    <row r="94" spans="1:17" ht="12" thickTop="1" x14ac:dyDescent="0.2">
      <c r="A94" s="22">
        <v>9</v>
      </c>
      <c r="B94" s="46" t="s">
        <v>144</v>
      </c>
      <c r="C94" s="92" t="s">
        <v>145</v>
      </c>
      <c r="D94" s="92"/>
      <c r="E94" s="92"/>
      <c r="F94" s="47"/>
      <c r="G94" s="47"/>
      <c r="H94" s="47"/>
      <c r="I94" s="65"/>
      <c r="J94" s="75"/>
    </row>
    <row r="95" spans="1:17" ht="12" thickBot="1" x14ac:dyDescent="0.25">
      <c r="A95" s="22" t="s">
        <v>142</v>
      </c>
      <c r="B95" s="56"/>
      <c r="C95" s="94" t="s">
        <v>143</v>
      </c>
      <c r="D95" s="94"/>
      <c r="E95" s="94"/>
      <c r="F95" s="56"/>
      <c r="G95" s="56"/>
      <c r="H95" s="56"/>
      <c r="I95" s="67"/>
      <c r="J95" s="77"/>
    </row>
    <row r="96" spans="1:17" ht="12.75" thickTop="1" thickBot="1" x14ac:dyDescent="0.25">
      <c r="A96" s="22" t="s">
        <v>73</v>
      </c>
      <c r="B96" s="46"/>
      <c r="C96" s="93"/>
      <c r="D96" s="93"/>
      <c r="E96" s="93"/>
      <c r="F96" s="49" t="s">
        <v>313</v>
      </c>
      <c r="G96" s="54">
        <v>11</v>
      </c>
      <c r="H96" s="55"/>
      <c r="I96" s="66"/>
      <c r="J96" s="76">
        <f>IF(AND(G96= "",H96= ""), 0, ROUND(ROUND(I96, 2) * ROUND(IF(H96="",G96,H96),  2), 2))</f>
        <v>0</v>
      </c>
      <c r="M96" s="48">
        <v>0</v>
      </c>
      <c r="Q96" s="22">
        <v>1750</v>
      </c>
    </row>
    <row r="97" spans="1:17" ht="12" thickTop="1" x14ac:dyDescent="0.2">
      <c r="A97" s="22">
        <v>9</v>
      </c>
      <c r="B97" s="46" t="s">
        <v>146</v>
      </c>
      <c r="C97" s="92" t="s">
        <v>147</v>
      </c>
      <c r="D97" s="92"/>
      <c r="E97" s="92"/>
      <c r="F97" s="47"/>
      <c r="G97" s="47"/>
      <c r="H97" s="47"/>
      <c r="I97" s="65"/>
      <c r="J97" s="75"/>
    </row>
    <row r="98" spans="1:17" ht="12" thickBot="1" x14ac:dyDescent="0.25">
      <c r="A98" s="22" t="s">
        <v>142</v>
      </c>
      <c r="B98" s="56"/>
      <c r="C98" s="94" t="s">
        <v>143</v>
      </c>
      <c r="D98" s="94"/>
      <c r="E98" s="94"/>
      <c r="F98" s="56"/>
      <c r="G98" s="56"/>
      <c r="H98" s="56"/>
      <c r="I98" s="67"/>
      <c r="J98" s="77"/>
    </row>
    <row r="99" spans="1:17" ht="12.75" thickTop="1" thickBot="1" x14ac:dyDescent="0.25">
      <c r="A99" s="22" t="s">
        <v>73</v>
      </c>
      <c r="B99" s="46"/>
      <c r="C99" s="93"/>
      <c r="D99" s="93"/>
      <c r="E99" s="93"/>
      <c r="F99" s="49" t="s">
        <v>313</v>
      </c>
      <c r="G99" s="54">
        <v>5.4</v>
      </c>
      <c r="H99" s="55"/>
      <c r="I99" s="66"/>
      <c r="J99" s="76">
        <f>IF(AND(G99= "",H99= ""), 0, ROUND(ROUND(I99, 2) * ROUND(IF(H99="",G99,H99),  2), 2))</f>
        <v>0</v>
      </c>
      <c r="M99" s="48">
        <v>0</v>
      </c>
      <c r="Q99" s="22">
        <v>1750</v>
      </c>
    </row>
    <row r="100" spans="1:17" ht="12" thickTop="1" x14ac:dyDescent="0.2">
      <c r="A100" s="22">
        <v>9</v>
      </c>
      <c r="B100" s="46" t="s">
        <v>148</v>
      </c>
      <c r="C100" s="92" t="s">
        <v>149</v>
      </c>
      <c r="D100" s="92"/>
      <c r="E100" s="92"/>
      <c r="F100" s="47"/>
      <c r="G100" s="47"/>
      <c r="H100" s="47"/>
      <c r="I100" s="65"/>
      <c r="J100" s="75"/>
    </row>
    <row r="101" spans="1:17" ht="12" thickBot="1" x14ac:dyDescent="0.25">
      <c r="A101" s="22" t="s">
        <v>142</v>
      </c>
      <c r="B101" s="56"/>
      <c r="C101" s="94" t="s">
        <v>143</v>
      </c>
      <c r="D101" s="94"/>
      <c r="E101" s="94"/>
      <c r="F101" s="56"/>
      <c r="G101" s="56"/>
      <c r="H101" s="56"/>
      <c r="I101" s="67"/>
      <c r="J101" s="77"/>
    </row>
    <row r="102" spans="1:17" ht="12.75" thickTop="1" thickBot="1" x14ac:dyDescent="0.25">
      <c r="A102" s="22" t="s">
        <v>73</v>
      </c>
      <c r="B102" s="46"/>
      <c r="C102" s="93"/>
      <c r="D102" s="93"/>
      <c r="E102" s="93"/>
      <c r="F102" s="49" t="s">
        <v>313</v>
      </c>
      <c r="G102" s="54">
        <v>25</v>
      </c>
      <c r="H102" s="55"/>
      <c r="I102" s="66"/>
      <c r="J102" s="76">
        <f>IF(AND(G102= "",H102= ""), 0, ROUND(ROUND(I102, 2) * ROUND(IF(H102="",G102,H102),  2), 2))</f>
        <v>0</v>
      </c>
      <c r="M102" s="48">
        <v>0</v>
      </c>
      <c r="Q102" s="22">
        <v>1750</v>
      </c>
    </row>
    <row r="103" spans="1:17" ht="12" thickTop="1" x14ac:dyDescent="0.2">
      <c r="A103" s="22">
        <v>9</v>
      </c>
      <c r="B103" s="46" t="s">
        <v>150</v>
      </c>
      <c r="C103" s="92" t="s">
        <v>151</v>
      </c>
      <c r="D103" s="92"/>
      <c r="E103" s="92"/>
      <c r="F103" s="47"/>
      <c r="G103" s="47"/>
      <c r="H103" s="47"/>
      <c r="I103" s="65"/>
      <c r="J103" s="75"/>
    </row>
    <row r="104" spans="1:17" ht="12" thickBot="1" x14ac:dyDescent="0.25">
      <c r="A104" s="22" t="s">
        <v>142</v>
      </c>
      <c r="B104" s="56"/>
      <c r="C104" s="94" t="s">
        <v>143</v>
      </c>
      <c r="D104" s="94"/>
      <c r="E104" s="94"/>
      <c r="F104" s="56"/>
      <c r="G104" s="56"/>
      <c r="H104" s="56"/>
      <c r="I104" s="67"/>
      <c r="J104" s="77"/>
    </row>
    <row r="105" spans="1:17" ht="12.75" thickTop="1" thickBot="1" x14ac:dyDescent="0.25">
      <c r="A105" s="22" t="s">
        <v>73</v>
      </c>
      <c r="B105" s="46"/>
      <c r="C105" s="93"/>
      <c r="D105" s="93"/>
      <c r="E105" s="93"/>
      <c r="F105" s="49" t="s">
        <v>313</v>
      </c>
      <c r="G105" s="54">
        <v>66</v>
      </c>
      <c r="H105" s="55"/>
      <c r="I105" s="66"/>
      <c r="J105" s="76">
        <f>IF(AND(G105= "",H105= ""), 0, ROUND(ROUND(I105, 2) * ROUND(IF(H105="",G105,H105),  2), 2))</f>
        <v>0</v>
      </c>
      <c r="M105" s="48">
        <v>0</v>
      </c>
      <c r="Q105" s="22">
        <v>1750</v>
      </c>
    </row>
    <row r="106" spans="1:17" ht="12" thickTop="1" x14ac:dyDescent="0.2">
      <c r="A106" s="22">
        <v>9</v>
      </c>
      <c r="B106" s="46" t="s">
        <v>152</v>
      </c>
      <c r="C106" s="92" t="s">
        <v>153</v>
      </c>
      <c r="D106" s="92"/>
      <c r="E106" s="92"/>
      <c r="F106" s="47"/>
      <c r="G106" s="47"/>
      <c r="H106" s="47"/>
      <c r="I106" s="65"/>
      <c r="J106" s="75"/>
    </row>
    <row r="107" spans="1:17" ht="12" thickBot="1" x14ac:dyDescent="0.25">
      <c r="A107" s="22" t="s">
        <v>142</v>
      </c>
      <c r="B107" s="56"/>
      <c r="C107" s="94" t="s">
        <v>143</v>
      </c>
      <c r="D107" s="94"/>
      <c r="E107" s="94"/>
      <c r="F107" s="56"/>
      <c r="G107" s="56"/>
      <c r="H107" s="56"/>
      <c r="I107" s="67"/>
      <c r="J107" s="77"/>
    </row>
    <row r="108" spans="1:17" ht="12.75" thickTop="1" thickBot="1" x14ac:dyDescent="0.25">
      <c r="A108" s="22" t="s">
        <v>73</v>
      </c>
      <c r="B108" s="46"/>
      <c r="C108" s="93"/>
      <c r="D108" s="93"/>
      <c r="E108" s="93"/>
      <c r="F108" s="49" t="s">
        <v>313</v>
      </c>
      <c r="G108" s="54">
        <v>40.1</v>
      </c>
      <c r="H108" s="55"/>
      <c r="I108" s="66"/>
      <c r="J108" s="76">
        <f>IF(AND(G108= "",H108= ""), 0, ROUND(ROUND(I108, 2) * ROUND(IF(H108="",G108,H108),  2), 2))</f>
        <v>0</v>
      </c>
      <c r="M108" s="48">
        <v>0</v>
      </c>
      <c r="Q108" s="22">
        <v>1750</v>
      </c>
    </row>
    <row r="109" spans="1:17" ht="12" thickTop="1" x14ac:dyDescent="0.2">
      <c r="A109" s="22">
        <v>9</v>
      </c>
      <c r="B109" s="46" t="s">
        <v>154</v>
      </c>
      <c r="C109" s="92" t="s">
        <v>155</v>
      </c>
      <c r="D109" s="92"/>
      <c r="E109" s="92"/>
      <c r="F109" s="47"/>
      <c r="G109" s="47"/>
      <c r="H109" s="47"/>
      <c r="I109" s="65"/>
      <c r="J109" s="75"/>
    </row>
    <row r="110" spans="1:17" ht="12" thickBot="1" x14ac:dyDescent="0.25">
      <c r="A110" s="22" t="s">
        <v>142</v>
      </c>
      <c r="B110" s="56"/>
      <c r="C110" s="94" t="s">
        <v>143</v>
      </c>
      <c r="D110" s="94"/>
      <c r="E110" s="94"/>
      <c r="F110" s="56"/>
      <c r="G110" s="56"/>
      <c r="H110" s="56"/>
      <c r="I110" s="67"/>
      <c r="J110" s="77"/>
    </row>
    <row r="111" spans="1:17" ht="12.75" thickTop="1" thickBot="1" x14ac:dyDescent="0.25">
      <c r="A111" s="22" t="s">
        <v>73</v>
      </c>
      <c r="B111" s="46"/>
      <c r="C111" s="93"/>
      <c r="D111" s="93"/>
      <c r="E111" s="93"/>
      <c r="F111" s="49" t="s">
        <v>243</v>
      </c>
      <c r="G111" s="54">
        <v>742</v>
      </c>
      <c r="H111" s="55"/>
      <c r="I111" s="66"/>
      <c r="J111" s="76">
        <f>IF(AND(G111= "",H111= ""), 0, ROUND(ROUND(I111, 2) * ROUND(IF(H111="",G111,H111),  2), 2))</f>
        <v>0</v>
      </c>
      <c r="M111" s="48">
        <v>0</v>
      </c>
      <c r="Q111" s="22">
        <v>1750</v>
      </c>
    </row>
    <row r="112" spans="1:17" ht="12" thickTop="1" x14ac:dyDescent="0.2">
      <c r="A112" s="22">
        <v>9</v>
      </c>
      <c r="B112" s="46" t="s">
        <v>156</v>
      </c>
      <c r="C112" s="92" t="s">
        <v>157</v>
      </c>
      <c r="D112" s="92"/>
      <c r="E112" s="92"/>
      <c r="F112" s="47"/>
      <c r="G112" s="47"/>
      <c r="H112" s="47"/>
      <c r="I112" s="65"/>
      <c r="J112" s="75"/>
    </row>
    <row r="113" spans="1:17" ht="12" thickBot="1" x14ac:dyDescent="0.25">
      <c r="A113" s="22" t="s">
        <v>142</v>
      </c>
      <c r="B113" s="56"/>
      <c r="C113" s="94" t="s">
        <v>143</v>
      </c>
      <c r="D113" s="94"/>
      <c r="E113" s="94"/>
      <c r="F113" s="56"/>
      <c r="G113" s="56"/>
      <c r="H113" s="56"/>
      <c r="I113" s="67"/>
      <c r="J113" s="77"/>
    </row>
    <row r="114" spans="1:17" ht="12.75" thickTop="1" thickBot="1" x14ac:dyDescent="0.25">
      <c r="A114" s="22" t="s">
        <v>73</v>
      </c>
      <c r="B114" s="46"/>
      <c r="C114" s="93"/>
      <c r="D114" s="93"/>
      <c r="E114" s="93"/>
      <c r="F114" s="49" t="s">
        <v>313</v>
      </c>
      <c r="G114" s="54">
        <v>215</v>
      </c>
      <c r="H114" s="55"/>
      <c r="I114" s="66"/>
      <c r="J114" s="76">
        <f>IF(AND(G114= "",H114= ""), 0, ROUND(ROUND(I114, 2) * ROUND(IF(H114="",G114,H114),  2), 2))</f>
        <v>0</v>
      </c>
      <c r="M114" s="48">
        <v>0</v>
      </c>
      <c r="Q114" s="22">
        <v>1750</v>
      </c>
    </row>
    <row r="115" spans="1:17" ht="12" thickTop="1" x14ac:dyDescent="0.2">
      <c r="A115" s="22">
        <v>9</v>
      </c>
      <c r="B115" s="46" t="s">
        <v>158</v>
      </c>
      <c r="C115" s="92" t="s">
        <v>159</v>
      </c>
      <c r="D115" s="92"/>
      <c r="E115" s="92"/>
      <c r="F115" s="47"/>
      <c r="G115" s="47"/>
      <c r="H115" s="47"/>
      <c r="I115" s="79"/>
      <c r="J115" s="80"/>
    </row>
    <row r="116" spans="1:17" ht="12" thickBot="1" x14ac:dyDescent="0.25">
      <c r="A116" s="22" t="s">
        <v>142</v>
      </c>
      <c r="B116" s="56"/>
      <c r="C116" s="94" t="s">
        <v>143</v>
      </c>
      <c r="D116" s="94"/>
      <c r="E116" s="94"/>
      <c r="F116" s="56"/>
      <c r="G116" s="56"/>
      <c r="H116" s="56"/>
      <c r="I116" s="81"/>
      <c r="J116" s="82"/>
    </row>
    <row r="117" spans="1:17" ht="12.75" thickTop="1" thickBot="1" x14ac:dyDescent="0.25">
      <c r="A117" s="22" t="s">
        <v>73</v>
      </c>
      <c r="B117" s="46"/>
      <c r="C117" s="93"/>
      <c r="D117" s="93"/>
      <c r="E117" s="93"/>
      <c r="F117" s="49" t="s">
        <v>36</v>
      </c>
      <c r="G117" s="54">
        <v>45</v>
      </c>
      <c r="H117" s="55"/>
      <c r="I117" s="83"/>
      <c r="J117" s="84">
        <f>IF(AND(G117= "",H117= ""), 0, ROUND(ROUND(I117, 2) * ROUND(IF(H117="",G117,H117),  2), 2))</f>
        <v>0</v>
      </c>
      <c r="M117" s="48">
        <v>0</v>
      </c>
      <c r="Q117" s="22">
        <v>1750</v>
      </c>
    </row>
    <row r="118" spans="1:17" ht="12" thickTop="1" x14ac:dyDescent="0.2">
      <c r="A118" s="22">
        <v>9</v>
      </c>
      <c r="B118" s="46" t="s">
        <v>160</v>
      </c>
      <c r="C118" s="92" t="s">
        <v>161</v>
      </c>
      <c r="D118" s="92"/>
      <c r="E118" s="92"/>
      <c r="F118" s="47"/>
      <c r="G118" s="47"/>
      <c r="H118" s="47"/>
      <c r="I118" s="65"/>
      <c r="J118" s="75"/>
    </row>
    <row r="119" spans="1:17" ht="12" thickBot="1" x14ac:dyDescent="0.25">
      <c r="A119" s="22" t="s">
        <v>142</v>
      </c>
      <c r="B119" s="56"/>
      <c r="C119" s="94" t="s">
        <v>143</v>
      </c>
      <c r="D119" s="94"/>
      <c r="E119" s="94"/>
      <c r="F119" s="56"/>
      <c r="G119" s="56"/>
      <c r="H119" s="56"/>
      <c r="I119" s="67"/>
      <c r="J119" s="77"/>
    </row>
    <row r="120" spans="1:17" ht="12.75" thickTop="1" thickBot="1" x14ac:dyDescent="0.25">
      <c r="A120" s="22" t="s">
        <v>73</v>
      </c>
      <c r="B120" s="46"/>
      <c r="C120" s="93"/>
      <c r="D120" s="93"/>
      <c r="E120" s="93"/>
      <c r="F120" s="49" t="s">
        <v>36</v>
      </c>
      <c r="G120" s="54">
        <v>15</v>
      </c>
      <c r="H120" s="55"/>
      <c r="I120" s="66"/>
      <c r="J120" s="76">
        <f>IF(AND(G120= "",H120= ""), 0, ROUND(ROUND(I120, 2) * ROUND(IF(H120="",G120,H120),  2), 2))</f>
        <v>0</v>
      </c>
      <c r="M120" s="48">
        <v>0</v>
      </c>
      <c r="Q120" s="22">
        <v>1750</v>
      </c>
    </row>
    <row r="121" spans="1:17" ht="12" thickTop="1" x14ac:dyDescent="0.2">
      <c r="A121" s="22">
        <v>9</v>
      </c>
      <c r="B121" s="46" t="s">
        <v>162</v>
      </c>
      <c r="C121" s="92" t="s">
        <v>163</v>
      </c>
      <c r="D121" s="92"/>
      <c r="E121" s="92"/>
      <c r="F121" s="47"/>
      <c r="G121" s="47"/>
      <c r="H121" s="47"/>
      <c r="I121" s="65"/>
      <c r="J121" s="75"/>
    </row>
    <row r="122" spans="1:17" ht="12" thickBot="1" x14ac:dyDescent="0.25">
      <c r="A122" s="22" t="s">
        <v>142</v>
      </c>
      <c r="B122" s="56"/>
      <c r="C122" s="94" t="s">
        <v>143</v>
      </c>
      <c r="D122" s="94"/>
      <c r="E122" s="94"/>
      <c r="F122" s="56"/>
      <c r="G122" s="56"/>
      <c r="H122" s="56"/>
      <c r="I122" s="67"/>
      <c r="J122" s="77"/>
    </row>
    <row r="123" spans="1:17" ht="12.75" thickTop="1" thickBot="1" x14ac:dyDescent="0.25">
      <c r="A123" s="22" t="s">
        <v>73</v>
      </c>
      <c r="B123" s="46"/>
      <c r="C123" s="93"/>
      <c r="D123" s="93"/>
      <c r="E123" s="93"/>
      <c r="F123" s="49" t="s">
        <v>36</v>
      </c>
      <c r="G123" s="54">
        <v>6</v>
      </c>
      <c r="H123" s="55"/>
      <c r="I123" s="66"/>
      <c r="J123" s="76">
        <f>IF(AND(G123= "",H123= ""), 0, ROUND(ROUND(I123, 2) * ROUND(IF(H123="",G123,H123),  2), 2))</f>
        <v>0</v>
      </c>
      <c r="M123" s="48">
        <v>0</v>
      </c>
      <c r="Q123" s="22">
        <v>1750</v>
      </c>
    </row>
    <row r="124" spans="1:17" ht="12" thickTop="1" x14ac:dyDescent="0.2">
      <c r="A124" s="22">
        <v>9</v>
      </c>
      <c r="B124" s="46" t="s">
        <v>164</v>
      </c>
      <c r="C124" s="92" t="s">
        <v>165</v>
      </c>
      <c r="D124" s="92"/>
      <c r="E124" s="92"/>
      <c r="F124" s="47"/>
      <c r="G124" s="47"/>
      <c r="H124" s="47"/>
      <c r="I124" s="65"/>
      <c r="J124" s="75"/>
    </row>
    <row r="125" spans="1:17" ht="12" thickBot="1" x14ac:dyDescent="0.25">
      <c r="A125" s="22" t="s">
        <v>142</v>
      </c>
      <c r="B125" s="56"/>
      <c r="C125" s="94" t="s">
        <v>143</v>
      </c>
      <c r="D125" s="94"/>
      <c r="E125" s="94"/>
      <c r="F125" s="56"/>
      <c r="G125" s="56"/>
      <c r="H125" s="56"/>
      <c r="I125" s="67"/>
      <c r="J125" s="77"/>
    </row>
    <row r="126" spans="1:17" ht="12.75" thickTop="1" thickBot="1" x14ac:dyDescent="0.25">
      <c r="A126" s="22" t="s">
        <v>73</v>
      </c>
      <c r="B126" s="46"/>
      <c r="C126" s="93"/>
      <c r="D126" s="93"/>
      <c r="E126" s="93"/>
      <c r="F126" s="49" t="s">
        <v>36</v>
      </c>
      <c r="G126" s="54">
        <v>12</v>
      </c>
      <c r="H126" s="55"/>
      <c r="I126" s="66"/>
      <c r="J126" s="76">
        <f>IF(AND(G126= "",H126= ""), 0, ROUND(ROUND(I126, 2) * ROUND(IF(H126="",G126,H126),  2), 2))</f>
        <v>0</v>
      </c>
      <c r="M126" s="48">
        <v>0</v>
      </c>
      <c r="Q126" s="22">
        <v>1750</v>
      </c>
    </row>
    <row r="127" spans="1:17" ht="12" thickTop="1" x14ac:dyDescent="0.2">
      <c r="A127" s="22">
        <v>9</v>
      </c>
      <c r="B127" s="46" t="s">
        <v>166</v>
      </c>
      <c r="C127" s="92" t="s">
        <v>167</v>
      </c>
      <c r="D127" s="92"/>
      <c r="E127" s="92"/>
      <c r="F127" s="47"/>
      <c r="G127" s="47"/>
      <c r="H127" s="47"/>
      <c r="I127" s="79"/>
      <c r="J127" s="80"/>
    </row>
    <row r="128" spans="1:17" ht="12" thickBot="1" x14ac:dyDescent="0.25">
      <c r="A128" s="22" t="s">
        <v>142</v>
      </c>
      <c r="B128" s="56"/>
      <c r="C128" s="94" t="s">
        <v>143</v>
      </c>
      <c r="D128" s="94"/>
      <c r="E128" s="94"/>
      <c r="F128" s="56"/>
      <c r="G128" s="56"/>
      <c r="H128" s="56"/>
      <c r="I128" s="81"/>
      <c r="J128" s="82"/>
    </row>
    <row r="129" spans="1:17" ht="12.75" thickTop="1" thickBot="1" x14ac:dyDescent="0.25">
      <c r="A129" s="22" t="s">
        <v>73</v>
      </c>
      <c r="B129" s="46"/>
      <c r="C129" s="93"/>
      <c r="D129" s="93"/>
      <c r="E129" s="93"/>
      <c r="F129" s="49" t="s">
        <v>36</v>
      </c>
      <c r="G129" s="54">
        <v>6</v>
      </c>
      <c r="H129" s="55"/>
      <c r="I129" s="83"/>
      <c r="J129" s="84">
        <f>IF(AND(G129= "",H129= ""), 0, ROUND(ROUND(I129, 2) * ROUND(IF(H129="",G129,H129),  2), 2))</f>
        <v>0</v>
      </c>
      <c r="M129" s="48">
        <v>0</v>
      </c>
      <c r="Q129" s="22">
        <v>1750</v>
      </c>
    </row>
    <row r="130" spans="1:17" ht="12" thickTop="1" x14ac:dyDescent="0.2">
      <c r="A130" s="22">
        <v>9</v>
      </c>
      <c r="B130" s="46" t="s">
        <v>168</v>
      </c>
      <c r="C130" s="92" t="s">
        <v>311</v>
      </c>
      <c r="D130" s="92"/>
      <c r="E130" s="92"/>
      <c r="F130" s="47"/>
      <c r="G130" s="47"/>
      <c r="H130" s="47"/>
      <c r="I130" s="65"/>
      <c r="J130" s="75"/>
    </row>
    <row r="131" spans="1:17" ht="12" thickBot="1" x14ac:dyDescent="0.25">
      <c r="A131" s="22" t="s">
        <v>142</v>
      </c>
      <c r="B131" s="56"/>
      <c r="C131" s="94" t="s">
        <v>143</v>
      </c>
      <c r="D131" s="94"/>
      <c r="E131" s="94"/>
      <c r="F131" s="56"/>
      <c r="G131" s="56"/>
      <c r="H131" s="56"/>
      <c r="I131" s="67"/>
      <c r="J131" s="77"/>
    </row>
    <row r="132" spans="1:17" ht="12.75" thickTop="1" thickBot="1" x14ac:dyDescent="0.25">
      <c r="A132" s="22" t="s">
        <v>73</v>
      </c>
      <c r="B132" s="46"/>
      <c r="C132" s="93"/>
      <c r="D132" s="93"/>
      <c r="E132" s="93"/>
      <c r="F132" s="49" t="s">
        <v>74</v>
      </c>
      <c r="G132" s="54">
        <v>6</v>
      </c>
      <c r="H132" s="55"/>
      <c r="I132" s="66"/>
      <c r="J132" s="76">
        <f>IF(AND(G132= "",H132= ""), 0, ROUND(ROUND(I132, 2) * ROUND(IF(H132="",G132,H132),  2), 2))</f>
        <v>0</v>
      </c>
      <c r="M132" s="48">
        <v>0</v>
      </c>
      <c r="Q132" s="22">
        <v>1750</v>
      </c>
    </row>
    <row r="133" spans="1:17" ht="12" thickTop="1" x14ac:dyDescent="0.2">
      <c r="A133" s="22">
        <v>9</v>
      </c>
      <c r="B133" s="46" t="s">
        <v>169</v>
      </c>
      <c r="C133" s="92" t="s">
        <v>170</v>
      </c>
      <c r="D133" s="92"/>
      <c r="E133" s="92"/>
      <c r="F133" s="47"/>
      <c r="G133" s="47"/>
      <c r="H133" s="47"/>
      <c r="I133" s="65"/>
      <c r="J133" s="75"/>
    </row>
    <row r="134" spans="1:17" ht="12" thickBot="1" x14ac:dyDescent="0.25">
      <c r="A134" s="22" t="s">
        <v>142</v>
      </c>
      <c r="B134" s="56"/>
      <c r="C134" s="94" t="s">
        <v>143</v>
      </c>
      <c r="D134" s="94"/>
      <c r="E134" s="94"/>
      <c r="F134" s="56"/>
      <c r="G134" s="56"/>
      <c r="H134" s="56"/>
      <c r="I134" s="67"/>
      <c r="J134" s="77"/>
    </row>
    <row r="135" spans="1:17" ht="12.75" thickTop="1" thickBot="1" x14ac:dyDescent="0.25">
      <c r="A135" s="22" t="s">
        <v>73</v>
      </c>
      <c r="B135" s="46"/>
      <c r="C135" s="93"/>
      <c r="D135" s="93"/>
      <c r="E135" s="93"/>
      <c r="F135" s="49" t="s">
        <v>35</v>
      </c>
      <c r="G135" s="54">
        <v>260</v>
      </c>
      <c r="H135" s="55"/>
      <c r="I135" s="66"/>
      <c r="J135" s="76">
        <f>IF(AND(G135= "",H135= ""), 0, ROUND(ROUND(I135, 2) * ROUND(IF(H135="",G135,H135),  2), 2))</f>
        <v>0</v>
      </c>
      <c r="M135" s="48">
        <v>0</v>
      </c>
      <c r="Q135" s="22">
        <v>1750</v>
      </c>
    </row>
    <row r="136" spans="1:17" ht="12" thickTop="1" x14ac:dyDescent="0.2">
      <c r="A136" s="22">
        <v>9</v>
      </c>
      <c r="B136" s="46" t="s">
        <v>171</v>
      </c>
      <c r="C136" s="92" t="s">
        <v>172</v>
      </c>
      <c r="D136" s="92"/>
      <c r="E136" s="92"/>
      <c r="F136" s="47"/>
      <c r="G136" s="47"/>
      <c r="H136" s="47"/>
      <c r="I136" s="65"/>
      <c r="J136" s="75"/>
    </row>
    <row r="137" spans="1:17" ht="12" thickBot="1" x14ac:dyDescent="0.25">
      <c r="A137" s="22" t="s">
        <v>142</v>
      </c>
      <c r="B137" s="56"/>
      <c r="C137" s="94" t="s">
        <v>143</v>
      </c>
      <c r="D137" s="94"/>
      <c r="E137" s="94"/>
      <c r="F137" s="56"/>
      <c r="G137" s="56"/>
      <c r="H137" s="56"/>
      <c r="I137" s="67"/>
      <c r="J137" s="77"/>
    </row>
    <row r="138" spans="1:17" ht="12.75" thickTop="1" thickBot="1" x14ac:dyDescent="0.25">
      <c r="A138" s="22" t="s">
        <v>73</v>
      </c>
      <c r="B138" s="46"/>
      <c r="C138" s="93"/>
      <c r="D138" s="93"/>
      <c r="E138" s="93"/>
      <c r="F138" s="49" t="s">
        <v>35</v>
      </c>
      <c r="G138" s="54">
        <v>36</v>
      </c>
      <c r="H138" s="55"/>
      <c r="I138" s="66"/>
      <c r="J138" s="76">
        <f>IF(AND(G138= "",H138= ""), 0, ROUND(ROUND(I138, 2) * ROUND(IF(H138="",G138,H138),  2), 2))</f>
        <v>0</v>
      </c>
      <c r="M138" s="48">
        <v>0</v>
      </c>
      <c r="Q138" s="22">
        <v>1750</v>
      </c>
    </row>
    <row r="139" spans="1:17" ht="12" thickTop="1" x14ac:dyDescent="0.2">
      <c r="A139" s="22">
        <v>9</v>
      </c>
      <c r="B139" s="46" t="s">
        <v>173</v>
      </c>
      <c r="C139" s="92" t="s">
        <v>174</v>
      </c>
      <c r="D139" s="92"/>
      <c r="E139" s="92"/>
      <c r="F139" s="47"/>
      <c r="G139" s="47"/>
      <c r="H139" s="47"/>
      <c r="I139" s="65"/>
      <c r="J139" s="75"/>
    </row>
    <row r="140" spans="1:17" ht="12" thickBot="1" x14ac:dyDescent="0.25">
      <c r="A140" s="22" t="s">
        <v>142</v>
      </c>
      <c r="B140" s="56"/>
      <c r="C140" s="94" t="s">
        <v>143</v>
      </c>
      <c r="D140" s="94"/>
      <c r="E140" s="94"/>
      <c r="F140" s="56"/>
      <c r="G140" s="56"/>
      <c r="H140" s="56"/>
      <c r="I140" s="67"/>
      <c r="J140" s="77"/>
    </row>
    <row r="141" spans="1:17" ht="12.75" thickTop="1" thickBot="1" x14ac:dyDescent="0.25">
      <c r="A141" s="22" t="s">
        <v>73</v>
      </c>
      <c r="B141" s="46"/>
      <c r="C141" s="93"/>
      <c r="D141" s="93"/>
      <c r="E141" s="93"/>
      <c r="F141" s="49" t="s">
        <v>35</v>
      </c>
      <c r="G141" s="54">
        <v>260</v>
      </c>
      <c r="H141" s="55"/>
      <c r="I141" s="66"/>
      <c r="J141" s="76">
        <f>IF(AND(G141= "",H141= ""), 0, ROUND(ROUND(I141, 2) * ROUND(IF(H141="",G141,H141),  2), 2))</f>
        <v>0</v>
      </c>
      <c r="M141" s="48">
        <v>0</v>
      </c>
      <c r="Q141" s="22">
        <v>1750</v>
      </c>
    </row>
    <row r="142" spans="1:17" ht="12" thickTop="1" x14ac:dyDescent="0.2">
      <c r="A142" s="22">
        <v>9</v>
      </c>
      <c r="B142" s="46" t="s">
        <v>175</v>
      </c>
      <c r="C142" s="92" t="s">
        <v>176</v>
      </c>
      <c r="D142" s="92"/>
      <c r="E142" s="92"/>
      <c r="F142" s="47"/>
      <c r="G142" s="47"/>
      <c r="H142" s="47"/>
      <c r="I142" s="65"/>
      <c r="J142" s="75"/>
    </row>
    <row r="143" spans="1:17" ht="12" thickBot="1" x14ac:dyDescent="0.25">
      <c r="A143" s="22" t="s">
        <v>142</v>
      </c>
      <c r="B143" s="56"/>
      <c r="C143" s="94" t="s">
        <v>143</v>
      </c>
      <c r="D143" s="94"/>
      <c r="E143" s="94"/>
      <c r="F143" s="56"/>
      <c r="G143" s="56"/>
      <c r="H143" s="56"/>
      <c r="I143" s="67"/>
      <c r="J143" s="77"/>
    </row>
    <row r="144" spans="1:17" ht="12.75" thickTop="1" thickBot="1" x14ac:dyDescent="0.25">
      <c r="A144" s="22" t="s">
        <v>73</v>
      </c>
      <c r="B144" s="46"/>
      <c r="C144" s="93"/>
      <c r="D144" s="93"/>
      <c r="E144" s="93"/>
      <c r="F144" s="49" t="s">
        <v>35</v>
      </c>
      <c r="G144" s="54">
        <v>260</v>
      </c>
      <c r="H144" s="55"/>
      <c r="I144" s="83" t="s">
        <v>314</v>
      </c>
      <c r="J144" s="76">
        <v>0</v>
      </c>
      <c r="M144" s="48">
        <v>0</v>
      </c>
      <c r="Q144" s="22">
        <v>1750</v>
      </c>
    </row>
    <row r="145" spans="1:17" ht="12" thickTop="1" x14ac:dyDescent="0.2">
      <c r="A145" s="22">
        <v>9</v>
      </c>
      <c r="B145" s="46" t="s">
        <v>177</v>
      </c>
      <c r="C145" s="92" t="s">
        <v>178</v>
      </c>
      <c r="D145" s="92"/>
      <c r="E145" s="92"/>
      <c r="F145" s="47"/>
      <c r="G145" s="47"/>
      <c r="H145" s="47"/>
      <c r="I145" s="79"/>
      <c r="J145" s="75"/>
    </row>
    <row r="146" spans="1:17" ht="12" thickBot="1" x14ac:dyDescent="0.25">
      <c r="A146" s="22" t="s">
        <v>142</v>
      </c>
      <c r="B146" s="56"/>
      <c r="C146" s="94" t="s">
        <v>143</v>
      </c>
      <c r="D146" s="94"/>
      <c r="E146" s="94"/>
      <c r="F146" s="56"/>
      <c r="G146" s="56"/>
      <c r="H146" s="56"/>
      <c r="I146" s="81"/>
      <c r="J146" s="77"/>
    </row>
    <row r="147" spans="1:17" ht="12.75" thickTop="1" thickBot="1" x14ac:dyDescent="0.25">
      <c r="A147" s="22" t="s">
        <v>73</v>
      </c>
      <c r="B147" s="46"/>
      <c r="C147" s="93"/>
      <c r="D147" s="93"/>
      <c r="E147" s="93"/>
      <c r="F147" s="49" t="s">
        <v>35</v>
      </c>
      <c r="G147" s="54">
        <v>260</v>
      </c>
      <c r="H147" s="55"/>
      <c r="I147" s="83" t="s">
        <v>314</v>
      </c>
      <c r="J147" s="76">
        <v>0</v>
      </c>
      <c r="M147" s="48">
        <v>0</v>
      </c>
      <c r="Q147" s="22">
        <v>1750</v>
      </c>
    </row>
    <row r="148" spans="1:17" ht="12" thickTop="1" x14ac:dyDescent="0.2">
      <c r="A148" s="22">
        <v>9</v>
      </c>
      <c r="B148" s="46" t="s">
        <v>179</v>
      </c>
      <c r="C148" s="92" t="s">
        <v>180</v>
      </c>
      <c r="D148" s="92"/>
      <c r="E148" s="92"/>
      <c r="F148" s="47"/>
      <c r="G148" s="47"/>
      <c r="H148" s="47"/>
      <c r="I148" s="79"/>
      <c r="J148" s="75"/>
    </row>
    <row r="149" spans="1:17" ht="12" thickBot="1" x14ac:dyDescent="0.25">
      <c r="A149" s="22" t="s">
        <v>142</v>
      </c>
      <c r="B149" s="56"/>
      <c r="C149" s="94" t="s">
        <v>143</v>
      </c>
      <c r="D149" s="94"/>
      <c r="E149" s="94"/>
      <c r="F149" s="56"/>
      <c r="G149" s="56"/>
      <c r="H149" s="56"/>
      <c r="I149" s="81"/>
      <c r="J149" s="77"/>
    </row>
    <row r="150" spans="1:17" ht="12.75" thickTop="1" thickBot="1" x14ac:dyDescent="0.25">
      <c r="A150" s="22" t="s">
        <v>73</v>
      </c>
      <c r="B150" s="46"/>
      <c r="C150" s="93"/>
      <c r="D150" s="93"/>
      <c r="E150" s="93"/>
      <c r="F150" s="49" t="s">
        <v>35</v>
      </c>
      <c r="G150" s="54">
        <v>260</v>
      </c>
      <c r="H150" s="55"/>
      <c r="I150" s="83" t="s">
        <v>314</v>
      </c>
      <c r="J150" s="76">
        <v>0</v>
      </c>
      <c r="M150" s="48">
        <v>0</v>
      </c>
      <c r="Q150" s="22">
        <v>1750</v>
      </c>
    </row>
    <row r="151" spans="1:17" ht="12" thickTop="1" x14ac:dyDescent="0.2">
      <c r="A151" s="22">
        <v>9</v>
      </c>
      <c r="B151" s="46" t="s">
        <v>181</v>
      </c>
      <c r="C151" s="92" t="s">
        <v>182</v>
      </c>
      <c r="D151" s="92"/>
      <c r="E151" s="92"/>
      <c r="F151" s="47"/>
      <c r="G151" s="47"/>
      <c r="H151" s="47"/>
      <c r="I151" s="79"/>
      <c r="J151" s="75"/>
    </row>
    <row r="152" spans="1:17" ht="12" thickBot="1" x14ac:dyDescent="0.25">
      <c r="A152" s="22" t="s">
        <v>142</v>
      </c>
      <c r="B152" s="56"/>
      <c r="C152" s="94" t="s">
        <v>183</v>
      </c>
      <c r="D152" s="94"/>
      <c r="E152" s="94"/>
      <c r="F152" s="56"/>
      <c r="G152" s="56"/>
      <c r="H152" s="56"/>
      <c r="I152" s="81"/>
      <c r="J152" s="77"/>
    </row>
    <row r="153" spans="1:17" ht="12.75" thickTop="1" thickBot="1" x14ac:dyDescent="0.25">
      <c r="A153" s="22" t="s">
        <v>73</v>
      </c>
      <c r="B153" s="46"/>
      <c r="C153" s="93"/>
      <c r="D153" s="93"/>
      <c r="E153" s="93"/>
      <c r="F153" s="49" t="s">
        <v>36</v>
      </c>
      <c r="G153" s="54">
        <v>2</v>
      </c>
      <c r="H153" s="55"/>
      <c r="I153" s="66"/>
      <c r="J153" s="76">
        <f>IF(AND(G153= "",H153= ""), 0, ROUND(ROUND(I153, 2) * ROUND(IF(H153="",G153,H153),  2), 2))</f>
        <v>0</v>
      </c>
      <c r="M153" s="48">
        <v>0</v>
      </c>
      <c r="Q153" s="22">
        <v>1750</v>
      </c>
    </row>
    <row r="154" spans="1:17" ht="15" hidden="1" customHeight="1" thickTop="1" x14ac:dyDescent="0.2">
      <c r="A154" s="22" t="s">
        <v>75</v>
      </c>
    </row>
    <row r="155" spans="1:17" ht="15" hidden="1" customHeight="1" thickTop="1" x14ac:dyDescent="0.2">
      <c r="A155" s="22" t="s">
        <v>96</v>
      </c>
    </row>
    <row r="156" spans="1:17" ht="15.75" thickTop="1" x14ac:dyDescent="0.2">
      <c r="A156" s="22">
        <v>4</v>
      </c>
      <c r="B156" s="42" t="s">
        <v>184</v>
      </c>
      <c r="C156" s="90" t="s">
        <v>185</v>
      </c>
      <c r="D156" s="90"/>
      <c r="E156" s="90"/>
      <c r="F156" s="44"/>
      <c r="G156" s="44"/>
      <c r="H156" s="44"/>
      <c r="I156" s="85"/>
      <c r="J156" s="86"/>
    </row>
    <row r="157" spans="1:17" ht="12.75" x14ac:dyDescent="0.2">
      <c r="A157" s="22">
        <v>5</v>
      </c>
      <c r="B157" s="42" t="s">
        <v>186</v>
      </c>
      <c r="C157" s="91" t="s">
        <v>187</v>
      </c>
      <c r="D157" s="91"/>
      <c r="E157" s="91"/>
      <c r="F157" s="45"/>
      <c r="G157" s="45"/>
      <c r="H157" s="45"/>
      <c r="I157" s="64"/>
      <c r="J157" s="74"/>
    </row>
    <row r="158" spans="1:17" ht="15" hidden="1" customHeight="1" x14ac:dyDescent="0.2">
      <c r="A158" s="22" t="s">
        <v>70</v>
      </c>
    </row>
    <row r="159" spans="1:17" ht="12" thickBot="1" x14ac:dyDescent="0.25">
      <c r="A159" s="22">
        <v>9</v>
      </c>
      <c r="B159" s="46" t="s">
        <v>188</v>
      </c>
      <c r="C159" s="92" t="s">
        <v>189</v>
      </c>
      <c r="D159" s="92"/>
      <c r="E159" s="92"/>
      <c r="F159" s="47"/>
      <c r="G159" s="47"/>
      <c r="H159" s="47"/>
      <c r="I159" s="65"/>
      <c r="J159" s="75"/>
    </row>
    <row r="160" spans="1:17" ht="12.75" thickTop="1" thickBot="1" x14ac:dyDescent="0.25">
      <c r="A160" s="22" t="s">
        <v>73</v>
      </c>
      <c r="B160" s="46"/>
      <c r="C160" s="93"/>
      <c r="D160" s="93"/>
      <c r="E160" s="93"/>
      <c r="F160" s="49" t="s">
        <v>101</v>
      </c>
      <c r="G160" s="52">
        <v>0.57599999999999996</v>
      </c>
      <c r="H160" s="53"/>
      <c r="I160" s="66"/>
      <c r="J160" s="76">
        <f>IF(AND(G160= "",H160= ""), 0, ROUND(ROUND(I160, 2) * ROUND(IF(H160="",G160,H160),  3), 2))</f>
        <v>0</v>
      </c>
      <c r="M160" s="48">
        <v>0</v>
      </c>
      <c r="Q160" s="22">
        <v>1750</v>
      </c>
    </row>
    <row r="161" spans="1:17" ht="15" hidden="1" customHeight="1" thickTop="1" x14ac:dyDescent="0.2">
      <c r="A161" s="22" t="s">
        <v>75</v>
      </c>
    </row>
    <row r="162" spans="1:17" ht="15" hidden="1" customHeight="1" thickTop="1" x14ac:dyDescent="0.2">
      <c r="A162" s="22" t="s">
        <v>75</v>
      </c>
    </row>
    <row r="163" spans="1:17" ht="13.5" thickTop="1" x14ac:dyDescent="0.2">
      <c r="A163" s="22">
        <v>5</v>
      </c>
      <c r="B163" s="42" t="s">
        <v>190</v>
      </c>
      <c r="C163" s="91" t="s">
        <v>191</v>
      </c>
      <c r="D163" s="91"/>
      <c r="E163" s="91"/>
      <c r="F163" s="45"/>
      <c r="G163" s="45"/>
      <c r="H163" s="45"/>
      <c r="I163" s="64"/>
      <c r="J163" s="74"/>
    </row>
    <row r="164" spans="1:17" ht="15" hidden="1" customHeight="1" x14ac:dyDescent="0.2">
      <c r="A164" s="22" t="s">
        <v>70</v>
      </c>
    </row>
    <row r="165" spans="1:17" ht="11.25" x14ac:dyDescent="0.2">
      <c r="A165" s="22">
        <v>9</v>
      </c>
      <c r="B165" s="46" t="s">
        <v>192</v>
      </c>
      <c r="C165" s="92" t="s">
        <v>193</v>
      </c>
      <c r="D165" s="92"/>
      <c r="E165" s="92"/>
      <c r="F165" s="47"/>
      <c r="G165" s="47"/>
      <c r="H165" s="47"/>
      <c r="I165" s="65"/>
      <c r="J165" s="75"/>
    </row>
    <row r="166" spans="1:17" ht="35.25" customHeight="1" thickBot="1" x14ac:dyDescent="0.25">
      <c r="A166" s="22" t="s">
        <v>142</v>
      </c>
      <c r="B166" s="56"/>
      <c r="C166" s="94" t="s">
        <v>194</v>
      </c>
      <c r="D166" s="94"/>
      <c r="E166" s="94"/>
      <c r="F166" s="56"/>
      <c r="G166" s="56"/>
      <c r="H166" s="56"/>
      <c r="I166" s="67"/>
      <c r="J166" s="77"/>
    </row>
    <row r="167" spans="1:17" ht="12.75" thickTop="1" thickBot="1" x14ac:dyDescent="0.25">
      <c r="A167" s="22" t="s">
        <v>73</v>
      </c>
      <c r="B167" s="46"/>
      <c r="C167" s="93"/>
      <c r="D167" s="93"/>
      <c r="E167" s="93"/>
      <c r="F167" s="49" t="s">
        <v>101</v>
      </c>
      <c r="G167" s="52">
        <v>4.3</v>
      </c>
      <c r="H167" s="53"/>
      <c r="I167" s="66"/>
      <c r="J167" s="76">
        <f>IF(AND(G167= "",H167= ""), 0, ROUND(ROUND(I167, 2) * ROUND(IF(H167="",G167,H167),  3), 2))</f>
        <v>0</v>
      </c>
      <c r="M167" s="48">
        <v>0</v>
      </c>
      <c r="Q167" s="22">
        <v>1750</v>
      </c>
    </row>
    <row r="168" spans="1:17" ht="15" hidden="1" customHeight="1" thickTop="1" x14ac:dyDescent="0.2">
      <c r="A168" s="22" t="s">
        <v>75</v>
      </c>
    </row>
    <row r="169" spans="1:17" ht="13.5" thickTop="1" x14ac:dyDescent="0.2">
      <c r="A169" s="22">
        <v>5</v>
      </c>
      <c r="B169" s="42" t="s">
        <v>195</v>
      </c>
      <c r="C169" s="91" t="s">
        <v>196</v>
      </c>
      <c r="D169" s="91"/>
      <c r="E169" s="91"/>
      <c r="F169" s="45"/>
      <c r="G169" s="45"/>
      <c r="H169" s="45"/>
      <c r="I169" s="64"/>
      <c r="J169" s="74"/>
    </row>
    <row r="170" spans="1:17" ht="15" hidden="1" customHeight="1" x14ac:dyDescent="0.2">
      <c r="A170" s="22" t="s">
        <v>70</v>
      </c>
    </row>
    <row r="171" spans="1:17" ht="11.25" x14ac:dyDescent="0.2">
      <c r="A171" s="22">
        <v>9</v>
      </c>
      <c r="B171" s="46" t="s">
        <v>197</v>
      </c>
      <c r="C171" s="92" t="s">
        <v>198</v>
      </c>
      <c r="D171" s="92"/>
      <c r="E171" s="92"/>
      <c r="F171" s="47"/>
      <c r="G171" s="47"/>
      <c r="H171" s="47"/>
      <c r="I171" s="65"/>
      <c r="J171" s="75"/>
    </row>
    <row r="172" spans="1:17" ht="27" customHeight="1" thickBot="1" x14ac:dyDescent="0.25">
      <c r="A172" s="22" t="s">
        <v>142</v>
      </c>
      <c r="B172" s="56"/>
      <c r="C172" s="94" t="s">
        <v>199</v>
      </c>
      <c r="D172" s="94"/>
      <c r="E172" s="94"/>
      <c r="F172" s="56"/>
      <c r="G172" s="56"/>
      <c r="H172" s="56"/>
      <c r="I172" s="67"/>
      <c r="J172" s="77"/>
    </row>
    <row r="173" spans="1:17" ht="12.75" thickTop="1" thickBot="1" x14ac:dyDescent="0.25">
      <c r="A173" s="22" t="s">
        <v>73</v>
      </c>
      <c r="B173" s="46"/>
      <c r="C173" s="93"/>
      <c r="D173" s="93"/>
      <c r="E173" s="93"/>
      <c r="F173" s="49" t="s">
        <v>101</v>
      </c>
      <c r="G173" s="52">
        <v>12.3</v>
      </c>
      <c r="H173" s="53"/>
      <c r="I173" s="66"/>
      <c r="J173" s="76">
        <f>IF(AND(G173= "",H173= ""), 0, ROUND(ROUND(I173, 2) * ROUND(IF(H173="",G173,H173),  3), 2))</f>
        <v>0</v>
      </c>
      <c r="M173" s="48">
        <v>0</v>
      </c>
      <c r="Q173" s="22">
        <v>1750</v>
      </c>
    </row>
    <row r="174" spans="1:17" ht="12" thickTop="1" x14ac:dyDescent="0.2">
      <c r="A174" s="22">
        <v>9</v>
      </c>
      <c r="B174" s="46" t="s">
        <v>200</v>
      </c>
      <c r="C174" s="92" t="s">
        <v>201</v>
      </c>
      <c r="D174" s="92"/>
      <c r="E174" s="92"/>
      <c r="F174" s="47"/>
      <c r="G174" s="47"/>
      <c r="H174" s="47"/>
      <c r="I174" s="65"/>
      <c r="J174" s="75"/>
    </row>
    <row r="175" spans="1:17" ht="12" thickBot="1" x14ac:dyDescent="0.25">
      <c r="A175" s="22" t="s">
        <v>142</v>
      </c>
      <c r="B175" s="56"/>
      <c r="C175" s="94" t="s">
        <v>202</v>
      </c>
      <c r="D175" s="94"/>
      <c r="E175" s="94"/>
      <c r="F175" s="56"/>
      <c r="G175" s="56"/>
      <c r="H175" s="56"/>
      <c r="I175" s="67"/>
      <c r="J175" s="77"/>
    </row>
    <row r="176" spans="1:17" ht="12.75" thickTop="1" thickBot="1" x14ac:dyDescent="0.25">
      <c r="A176" s="22" t="s">
        <v>73</v>
      </c>
      <c r="B176" s="46"/>
      <c r="C176" s="93"/>
      <c r="D176" s="93"/>
      <c r="E176" s="93"/>
      <c r="F176" s="49" t="s">
        <v>101</v>
      </c>
      <c r="G176" s="52">
        <v>3.4</v>
      </c>
      <c r="H176" s="53"/>
      <c r="I176" s="66"/>
      <c r="J176" s="76">
        <f>IF(AND(G176= "",H176= ""), 0, ROUND(ROUND(I176, 2) * ROUND(IF(H176="",G176,H176),  3), 2))</f>
        <v>0</v>
      </c>
      <c r="M176" s="48">
        <v>0</v>
      </c>
      <c r="Q176" s="22">
        <v>1750</v>
      </c>
    </row>
    <row r="177" spans="1:17" ht="15" hidden="1" customHeight="1" thickTop="1" x14ac:dyDescent="0.2">
      <c r="A177" s="22" t="s">
        <v>75</v>
      </c>
    </row>
    <row r="178" spans="1:17" ht="15" hidden="1" customHeight="1" thickTop="1" x14ac:dyDescent="0.2">
      <c r="A178" s="22" t="s">
        <v>96</v>
      </c>
    </row>
    <row r="179" spans="1:17" ht="15.75" thickTop="1" x14ac:dyDescent="0.2">
      <c r="A179" s="22">
        <v>4</v>
      </c>
      <c r="B179" s="42" t="s">
        <v>203</v>
      </c>
      <c r="C179" s="90" t="s">
        <v>204</v>
      </c>
      <c r="D179" s="90"/>
      <c r="E179" s="90"/>
      <c r="F179" s="44"/>
      <c r="G179" s="44"/>
      <c r="H179" s="44"/>
      <c r="I179" s="63"/>
      <c r="J179" s="73"/>
    </row>
    <row r="180" spans="1:17" ht="12.75" x14ac:dyDescent="0.2">
      <c r="A180" s="22">
        <v>5</v>
      </c>
      <c r="B180" s="42" t="s">
        <v>205</v>
      </c>
      <c r="C180" s="91" t="s">
        <v>206</v>
      </c>
      <c r="D180" s="91"/>
      <c r="E180" s="91"/>
      <c r="F180" s="45"/>
      <c r="G180" s="45"/>
      <c r="H180" s="45"/>
      <c r="I180" s="64"/>
      <c r="J180" s="74"/>
    </row>
    <row r="181" spans="1:17" ht="15" hidden="1" customHeight="1" x14ac:dyDescent="0.2">
      <c r="A181" s="22" t="s">
        <v>70</v>
      </c>
    </row>
    <row r="182" spans="1:17" ht="11.25" x14ac:dyDescent="0.2">
      <c r="A182" s="22">
        <v>9</v>
      </c>
      <c r="B182" s="46" t="s">
        <v>207</v>
      </c>
      <c r="C182" s="92" t="s">
        <v>208</v>
      </c>
      <c r="D182" s="92"/>
      <c r="E182" s="92"/>
      <c r="F182" s="47"/>
      <c r="G182" s="47"/>
      <c r="H182" s="47"/>
      <c r="I182" s="65"/>
      <c r="J182" s="75"/>
    </row>
    <row r="183" spans="1:17" ht="26.25" customHeight="1" thickBot="1" x14ac:dyDescent="0.25">
      <c r="A183" s="22" t="s">
        <v>142</v>
      </c>
      <c r="B183" s="56"/>
      <c r="C183" s="94" t="s">
        <v>209</v>
      </c>
      <c r="D183" s="94"/>
      <c r="E183" s="94"/>
      <c r="F183" s="56"/>
      <c r="G183" s="56"/>
      <c r="H183" s="56"/>
      <c r="I183" s="67"/>
      <c r="J183" s="77"/>
    </row>
    <row r="184" spans="1:17" ht="12.75" thickTop="1" thickBot="1" x14ac:dyDescent="0.25">
      <c r="A184" s="22" t="s">
        <v>73</v>
      </c>
      <c r="B184" s="46"/>
      <c r="C184" s="93"/>
      <c r="D184" s="93"/>
      <c r="E184" s="93"/>
      <c r="F184" s="49" t="s">
        <v>35</v>
      </c>
      <c r="G184" s="137">
        <v>18</v>
      </c>
      <c r="H184" s="55"/>
      <c r="I184" s="66"/>
      <c r="J184" s="76">
        <f>IF(AND(G184= "",H184= ""), 0, ROUND(ROUND(I184, 2) * ROUND(IF(H184="",G184,H184),  2), 2))</f>
        <v>0</v>
      </c>
      <c r="M184" s="48">
        <v>0</v>
      </c>
      <c r="Q184" s="22">
        <v>1750</v>
      </c>
    </row>
    <row r="185" spans="1:17" ht="15" hidden="1" customHeight="1" thickTop="1" x14ac:dyDescent="0.2">
      <c r="A185" s="22" t="s">
        <v>75</v>
      </c>
    </row>
    <row r="186" spans="1:17" ht="15" hidden="1" customHeight="1" thickTop="1" x14ac:dyDescent="0.2">
      <c r="A186" s="22" t="s">
        <v>96</v>
      </c>
    </row>
    <row r="187" spans="1:17" ht="15.75" thickTop="1" x14ac:dyDescent="0.2">
      <c r="A187" s="22">
        <v>4</v>
      </c>
      <c r="B187" s="42" t="s">
        <v>210</v>
      </c>
      <c r="C187" s="90" t="s">
        <v>211</v>
      </c>
      <c r="D187" s="90"/>
      <c r="E187" s="90"/>
      <c r="F187" s="44"/>
      <c r="G187" s="44"/>
      <c r="H187" s="44"/>
      <c r="I187" s="63"/>
      <c r="J187" s="73"/>
    </row>
    <row r="188" spans="1:17" ht="12.75" x14ac:dyDescent="0.2">
      <c r="A188" s="22">
        <v>5</v>
      </c>
      <c r="B188" s="42" t="s">
        <v>212</v>
      </c>
      <c r="C188" s="91" t="s">
        <v>213</v>
      </c>
      <c r="D188" s="91"/>
      <c r="E188" s="91"/>
      <c r="F188" s="45"/>
      <c r="G188" s="45"/>
      <c r="H188" s="45"/>
      <c r="I188" s="64"/>
      <c r="J188" s="74"/>
    </row>
    <row r="189" spans="1:17" ht="15" hidden="1" customHeight="1" x14ac:dyDescent="0.2">
      <c r="A189" s="22" t="s">
        <v>70</v>
      </c>
    </row>
    <row r="190" spans="1:17" ht="11.25" x14ac:dyDescent="0.2">
      <c r="A190" s="22">
        <v>9</v>
      </c>
      <c r="B190" s="46" t="s">
        <v>214</v>
      </c>
      <c r="C190" s="92" t="s">
        <v>215</v>
      </c>
      <c r="D190" s="92"/>
      <c r="E190" s="92"/>
      <c r="F190" s="47"/>
      <c r="G190" s="47"/>
      <c r="H190" s="47"/>
      <c r="I190" s="65"/>
      <c r="J190" s="75"/>
    </row>
    <row r="191" spans="1:17" ht="29.25" customHeight="1" thickBot="1" x14ac:dyDescent="0.25">
      <c r="A191" s="22" t="s">
        <v>142</v>
      </c>
      <c r="B191" s="56"/>
      <c r="C191" s="94" t="s">
        <v>216</v>
      </c>
      <c r="D191" s="94"/>
      <c r="E191" s="94"/>
      <c r="F191" s="56"/>
      <c r="G191" s="56"/>
      <c r="H191" s="56"/>
      <c r="I191" s="67"/>
      <c r="J191" s="77"/>
    </row>
    <row r="192" spans="1:17" ht="12.75" thickTop="1" thickBot="1" x14ac:dyDescent="0.25">
      <c r="A192" s="22" t="s">
        <v>73</v>
      </c>
      <c r="B192" s="46"/>
      <c r="C192" s="93"/>
      <c r="D192" s="93"/>
      <c r="E192" s="93"/>
      <c r="F192" s="49" t="s">
        <v>35</v>
      </c>
      <c r="G192" s="54">
        <v>65</v>
      </c>
      <c r="H192" s="55"/>
      <c r="I192" s="66"/>
      <c r="J192" s="76">
        <f>IF(AND(G192= "",H192= ""), 0, ROUND(ROUND(I192, 2) * ROUND(IF(H192="",G192,H192),  2), 2))</f>
        <v>0</v>
      </c>
      <c r="M192" s="48">
        <v>0</v>
      </c>
      <c r="Q192" s="22">
        <v>1750</v>
      </c>
    </row>
    <row r="193" spans="1:17" ht="12" thickTop="1" x14ac:dyDescent="0.2">
      <c r="A193" s="22">
        <v>9</v>
      </c>
      <c r="B193" s="46" t="s">
        <v>217</v>
      </c>
      <c r="C193" s="92" t="s">
        <v>218</v>
      </c>
      <c r="D193" s="92"/>
      <c r="E193" s="92"/>
      <c r="F193" s="47"/>
      <c r="G193" s="47"/>
      <c r="H193" s="47"/>
      <c r="I193" s="65"/>
      <c r="J193" s="75"/>
    </row>
    <row r="194" spans="1:17" ht="25.5" customHeight="1" thickBot="1" x14ac:dyDescent="0.25">
      <c r="A194" s="22" t="s">
        <v>142</v>
      </c>
      <c r="B194" s="56"/>
      <c r="C194" s="94" t="s">
        <v>219</v>
      </c>
      <c r="D194" s="94"/>
      <c r="E194" s="94"/>
      <c r="F194" s="56"/>
      <c r="G194" s="56"/>
      <c r="H194" s="56"/>
      <c r="I194" s="67"/>
      <c r="J194" s="77"/>
    </row>
    <row r="195" spans="1:17" ht="12.75" thickTop="1" thickBot="1" x14ac:dyDescent="0.25">
      <c r="A195" s="22" t="s">
        <v>73</v>
      </c>
      <c r="B195" s="46"/>
      <c r="C195" s="93"/>
      <c r="D195" s="93"/>
      <c r="E195" s="93"/>
      <c r="F195" s="49" t="s">
        <v>35</v>
      </c>
      <c r="G195" s="54">
        <v>63</v>
      </c>
      <c r="H195" s="55"/>
      <c r="I195" s="66"/>
      <c r="J195" s="76">
        <f>IF(AND(G195= "",H195= ""), 0, ROUND(ROUND(I195, 2) * ROUND(IF(H195="",G195,H195),  2), 2))</f>
        <v>0</v>
      </c>
      <c r="M195" s="48">
        <v>0</v>
      </c>
      <c r="Q195" s="22">
        <v>1750</v>
      </c>
    </row>
    <row r="196" spans="1:17" ht="12" thickTop="1" x14ac:dyDescent="0.2">
      <c r="A196" s="22">
        <v>9</v>
      </c>
      <c r="B196" s="46" t="s">
        <v>220</v>
      </c>
      <c r="C196" s="92" t="s">
        <v>221</v>
      </c>
      <c r="D196" s="92"/>
      <c r="E196" s="92"/>
      <c r="F196" s="47"/>
      <c r="G196" s="47"/>
      <c r="H196" s="47"/>
      <c r="I196" s="79"/>
      <c r="J196" s="80"/>
    </row>
    <row r="197" spans="1:17" ht="28.5" customHeight="1" thickBot="1" x14ac:dyDescent="0.25">
      <c r="A197" s="22" t="s">
        <v>142</v>
      </c>
      <c r="B197" s="56"/>
      <c r="C197" s="94" t="s">
        <v>222</v>
      </c>
      <c r="D197" s="94"/>
      <c r="E197" s="94"/>
      <c r="F197" s="56"/>
      <c r="G197" s="56"/>
      <c r="H197" s="56"/>
      <c r="I197" s="81"/>
      <c r="J197" s="82"/>
    </row>
    <row r="198" spans="1:17" ht="12.75" thickTop="1" thickBot="1" x14ac:dyDescent="0.25">
      <c r="A198" s="22" t="s">
        <v>73</v>
      </c>
      <c r="B198" s="46"/>
      <c r="C198" s="93"/>
      <c r="D198" s="93"/>
      <c r="E198" s="93"/>
      <c r="F198" s="49" t="s">
        <v>35</v>
      </c>
      <c r="G198" s="54">
        <v>80</v>
      </c>
      <c r="H198" s="55"/>
      <c r="I198" s="83"/>
      <c r="J198" s="84">
        <f>IF(AND(G198= "",H198= ""), 0, ROUND(ROUND(I198, 2) * ROUND(IF(H198="",G198,H198),  2), 2))</f>
        <v>0</v>
      </c>
      <c r="M198" s="48">
        <v>0</v>
      </c>
      <c r="Q198" s="22">
        <v>1750</v>
      </c>
    </row>
    <row r="199" spans="1:17" ht="15" hidden="1" customHeight="1" thickTop="1" x14ac:dyDescent="0.2">
      <c r="A199" s="22" t="s">
        <v>75</v>
      </c>
    </row>
    <row r="200" spans="1:17" ht="15" hidden="1" customHeight="1" thickTop="1" x14ac:dyDescent="0.2">
      <c r="A200" s="22" t="s">
        <v>96</v>
      </c>
    </row>
    <row r="201" spans="1:17" ht="15.75" thickTop="1" x14ac:dyDescent="0.2">
      <c r="A201" s="22">
        <v>4</v>
      </c>
      <c r="B201" s="42" t="s">
        <v>223</v>
      </c>
      <c r="C201" s="90" t="s">
        <v>224</v>
      </c>
      <c r="D201" s="90"/>
      <c r="E201" s="90"/>
      <c r="F201" s="44"/>
      <c r="G201" s="44"/>
      <c r="H201" s="44"/>
      <c r="I201" s="63"/>
      <c r="J201" s="73"/>
    </row>
    <row r="202" spans="1:17" ht="12.75" x14ac:dyDescent="0.2">
      <c r="A202" s="22">
        <v>5</v>
      </c>
      <c r="B202" s="42" t="s">
        <v>225</v>
      </c>
      <c r="C202" s="91" t="s">
        <v>226</v>
      </c>
      <c r="D202" s="91"/>
      <c r="E202" s="91"/>
      <c r="F202" s="45"/>
      <c r="G202" s="45"/>
      <c r="H202" s="45"/>
      <c r="I202" s="64"/>
      <c r="J202" s="74"/>
    </row>
    <row r="203" spans="1:17" ht="15" hidden="1" customHeight="1" x14ac:dyDescent="0.2">
      <c r="A203" s="22" t="s">
        <v>70</v>
      </c>
    </row>
    <row r="204" spans="1:17" ht="11.25" x14ac:dyDescent="0.2">
      <c r="A204" s="22">
        <v>9</v>
      </c>
      <c r="B204" s="46" t="s">
        <v>227</v>
      </c>
      <c r="C204" s="92" t="s">
        <v>228</v>
      </c>
      <c r="D204" s="92"/>
      <c r="E204" s="92"/>
      <c r="F204" s="47"/>
      <c r="G204" s="47"/>
      <c r="H204" s="47"/>
      <c r="I204" s="65"/>
      <c r="J204" s="75"/>
    </row>
    <row r="205" spans="1:17" ht="12" thickBot="1" x14ac:dyDescent="0.25">
      <c r="A205" s="22" t="s">
        <v>142</v>
      </c>
      <c r="B205" s="56"/>
      <c r="C205" s="94" t="s">
        <v>229</v>
      </c>
      <c r="D205" s="94"/>
      <c r="E205" s="94"/>
      <c r="F205" s="56"/>
      <c r="G205" s="56"/>
      <c r="H205" s="56"/>
      <c r="I205" s="67"/>
      <c r="J205" s="77"/>
    </row>
    <row r="206" spans="1:17" ht="12.75" thickTop="1" thickBot="1" x14ac:dyDescent="0.25">
      <c r="A206" s="22" t="s">
        <v>73</v>
      </c>
      <c r="B206" s="46"/>
      <c r="C206" s="93"/>
      <c r="D206" s="93"/>
      <c r="E206" s="93"/>
      <c r="F206" s="49" t="s">
        <v>35</v>
      </c>
      <c r="G206" s="137">
        <v>96</v>
      </c>
      <c r="H206" s="55"/>
      <c r="I206" s="66"/>
      <c r="J206" s="76">
        <f>IF(AND(G206= "",H206= ""), 0, ROUND(ROUND(I206, 2) * ROUND(IF(H206="",G206,H206),  2), 2))</f>
        <v>0</v>
      </c>
      <c r="M206" s="48">
        <v>0</v>
      </c>
      <c r="Q206" s="22">
        <v>1750</v>
      </c>
    </row>
    <row r="207" spans="1:17" ht="15" hidden="1" customHeight="1" thickTop="1" x14ac:dyDescent="0.2">
      <c r="A207" s="22" t="s">
        <v>75</v>
      </c>
    </row>
    <row r="208" spans="1:17" ht="13.5" thickTop="1" x14ac:dyDescent="0.2">
      <c r="A208" s="22">
        <v>5</v>
      </c>
      <c r="B208" s="42" t="s">
        <v>230</v>
      </c>
      <c r="C208" s="91" t="s">
        <v>231</v>
      </c>
      <c r="D208" s="91"/>
      <c r="E208" s="91"/>
      <c r="F208" s="45"/>
      <c r="G208" s="45"/>
      <c r="H208" s="45"/>
      <c r="I208" s="64"/>
      <c r="J208" s="74"/>
    </row>
    <row r="209" spans="1:17" ht="15" hidden="1" customHeight="1" x14ac:dyDescent="0.2">
      <c r="A209" s="22" t="s">
        <v>70</v>
      </c>
    </row>
    <row r="210" spans="1:17" ht="11.25" x14ac:dyDescent="0.2">
      <c r="A210" s="22">
        <v>9</v>
      </c>
      <c r="B210" s="46" t="s">
        <v>232</v>
      </c>
      <c r="C210" s="92" t="s">
        <v>233</v>
      </c>
      <c r="D210" s="92"/>
      <c r="E210" s="92"/>
      <c r="F210" s="47"/>
      <c r="G210" s="47"/>
      <c r="H210" s="47"/>
      <c r="I210" s="65"/>
      <c r="J210" s="75"/>
    </row>
    <row r="211" spans="1:17" ht="12" thickBot="1" x14ac:dyDescent="0.25">
      <c r="A211" s="22" t="s">
        <v>142</v>
      </c>
      <c r="B211" s="56"/>
      <c r="C211" s="94" t="s">
        <v>234</v>
      </c>
      <c r="D211" s="94"/>
      <c r="E211" s="94"/>
      <c r="F211" s="56"/>
      <c r="G211" s="56"/>
      <c r="H211" s="56"/>
      <c r="I211" s="67"/>
      <c r="J211" s="77"/>
    </row>
    <row r="212" spans="1:17" ht="12.75" thickTop="1" thickBot="1" x14ac:dyDescent="0.25">
      <c r="A212" s="22" t="s">
        <v>73</v>
      </c>
      <c r="B212" s="46"/>
      <c r="C212" s="93"/>
      <c r="D212" s="93"/>
      <c r="E212" s="93"/>
      <c r="F212" s="49" t="s">
        <v>101</v>
      </c>
      <c r="G212" s="52">
        <v>3.84</v>
      </c>
      <c r="H212" s="53"/>
      <c r="I212" s="66"/>
      <c r="J212" s="76">
        <f>IF(AND(G212= "",H212= ""), 0, ROUND(ROUND(I212, 2) * ROUND(IF(H212="",G212,H212),  3), 2))</f>
        <v>0</v>
      </c>
      <c r="M212" s="48">
        <v>0</v>
      </c>
      <c r="Q212" s="22">
        <v>1750</v>
      </c>
    </row>
    <row r="213" spans="1:17" ht="15" hidden="1" customHeight="1" thickTop="1" x14ac:dyDescent="0.2">
      <c r="A213" s="22" t="s">
        <v>75</v>
      </c>
    </row>
    <row r="214" spans="1:17" ht="13.5" thickTop="1" x14ac:dyDescent="0.2">
      <c r="A214" s="22">
        <v>5</v>
      </c>
      <c r="B214" s="42" t="s">
        <v>235</v>
      </c>
      <c r="C214" s="91" t="s">
        <v>236</v>
      </c>
      <c r="D214" s="91"/>
      <c r="E214" s="91"/>
      <c r="F214" s="45"/>
      <c r="G214" s="45"/>
      <c r="H214" s="45"/>
      <c r="I214" s="64"/>
      <c r="J214" s="74"/>
    </row>
    <row r="215" spans="1:17" ht="15" hidden="1" customHeight="1" x14ac:dyDescent="0.2">
      <c r="A215" s="22" t="s">
        <v>70</v>
      </c>
    </row>
    <row r="216" spans="1:17" ht="11.25" x14ac:dyDescent="0.2">
      <c r="A216" s="22">
        <v>9</v>
      </c>
      <c r="B216" s="46" t="s">
        <v>237</v>
      </c>
      <c r="C216" s="92" t="s">
        <v>238</v>
      </c>
      <c r="D216" s="92"/>
      <c r="E216" s="92"/>
      <c r="F216" s="47"/>
      <c r="G216" s="47"/>
      <c r="H216" s="47"/>
      <c r="I216" s="65"/>
      <c r="J216" s="75"/>
    </row>
    <row r="217" spans="1:17" ht="12" thickBot="1" x14ac:dyDescent="0.25">
      <c r="A217" s="22" t="s">
        <v>142</v>
      </c>
      <c r="B217" s="56"/>
      <c r="C217" s="94" t="s">
        <v>239</v>
      </c>
      <c r="D217" s="94"/>
      <c r="E217" s="94"/>
      <c r="F217" s="56"/>
      <c r="G217" s="56"/>
      <c r="H217" s="56"/>
      <c r="I217" s="67"/>
      <c r="J217" s="77"/>
    </row>
    <row r="218" spans="1:17" ht="12.75" thickTop="1" thickBot="1" x14ac:dyDescent="0.25">
      <c r="A218" s="22" t="s">
        <v>73</v>
      </c>
      <c r="B218" s="46"/>
      <c r="C218" s="93"/>
      <c r="D218" s="93"/>
      <c r="E218" s="93"/>
      <c r="F218" s="49" t="s">
        <v>101</v>
      </c>
      <c r="G218" s="52">
        <v>5.12</v>
      </c>
      <c r="H218" s="53"/>
      <c r="I218" s="66"/>
      <c r="J218" s="76">
        <f>IF(AND(G218= "",H218= ""), 0, ROUND(ROUND(I218, 2) * ROUND(IF(H218="",G218,H218),  3), 2))</f>
        <v>0</v>
      </c>
      <c r="M218" s="48">
        <v>0</v>
      </c>
      <c r="Q218" s="22">
        <v>1750</v>
      </c>
    </row>
    <row r="219" spans="1:17" ht="12" thickTop="1" x14ac:dyDescent="0.2">
      <c r="A219" s="22">
        <v>9</v>
      </c>
      <c r="B219" s="46" t="s">
        <v>240</v>
      </c>
      <c r="C219" s="92" t="s">
        <v>241</v>
      </c>
      <c r="D219" s="92"/>
      <c r="E219" s="92"/>
      <c r="F219" s="47"/>
      <c r="G219" s="47"/>
      <c r="H219" s="47"/>
      <c r="I219" s="65"/>
      <c r="J219" s="75"/>
    </row>
    <row r="220" spans="1:17" ht="12" thickBot="1" x14ac:dyDescent="0.25">
      <c r="A220" s="22" t="s">
        <v>142</v>
      </c>
      <c r="B220" s="56"/>
      <c r="C220" s="94" t="s">
        <v>242</v>
      </c>
      <c r="D220" s="94"/>
      <c r="E220" s="94"/>
      <c r="F220" s="56"/>
      <c r="G220" s="56"/>
      <c r="H220" s="56"/>
      <c r="I220" s="67"/>
      <c r="J220" s="77"/>
    </row>
    <row r="221" spans="1:17" ht="12.75" thickTop="1" thickBot="1" x14ac:dyDescent="0.25">
      <c r="A221" s="22" t="s">
        <v>73</v>
      </c>
      <c r="B221" s="46"/>
      <c r="C221" s="93"/>
      <c r="D221" s="93"/>
      <c r="E221" s="93"/>
      <c r="F221" s="49" t="s">
        <v>243</v>
      </c>
      <c r="G221" s="54">
        <v>20</v>
      </c>
      <c r="H221" s="55"/>
      <c r="I221" s="66"/>
      <c r="J221" s="76">
        <f>IF(AND(G221= "",H221= ""), 0, ROUND(ROUND(I221, 2) * ROUND(IF(H221="",G221,H221),  2), 2))</f>
        <v>0</v>
      </c>
      <c r="M221" s="48">
        <v>0</v>
      </c>
      <c r="Q221" s="22">
        <v>1750</v>
      </c>
    </row>
    <row r="222" spans="1:17" ht="15" hidden="1" customHeight="1" thickTop="1" x14ac:dyDescent="0.2">
      <c r="A222" s="22" t="s">
        <v>75</v>
      </c>
    </row>
    <row r="223" spans="1:17" ht="15" hidden="1" customHeight="1" thickTop="1" x14ac:dyDescent="0.2">
      <c r="A223" s="22" t="s">
        <v>96</v>
      </c>
    </row>
    <row r="224" spans="1:17" ht="15.75" thickTop="1" x14ac:dyDescent="0.2">
      <c r="A224" s="22">
        <v>4</v>
      </c>
      <c r="B224" s="42" t="s">
        <v>244</v>
      </c>
      <c r="C224" s="90" t="s">
        <v>245</v>
      </c>
      <c r="D224" s="90"/>
      <c r="E224" s="90"/>
      <c r="F224" s="44"/>
      <c r="G224" s="44"/>
      <c r="H224" s="44"/>
      <c r="I224" s="63"/>
      <c r="J224" s="73"/>
    </row>
    <row r="225" spans="1:17" ht="12.75" x14ac:dyDescent="0.2">
      <c r="A225" s="22">
        <v>5</v>
      </c>
      <c r="B225" s="42" t="s">
        <v>246</v>
      </c>
      <c r="C225" s="91" t="s">
        <v>247</v>
      </c>
      <c r="D225" s="91"/>
      <c r="E225" s="91"/>
      <c r="F225" s="45"/>
      <c r="G225" s="45"/>
      <c r="H225" s="45"/>
      <c r="I225" s="64"/>
      <c r="J225" s="74"/>
    </row>
    <row r="226" spans="1:17" ht="15" hidden="1" customHeight="1" x14ac:dyDescent="0.2">
      <c r="A226" s="22" t="s">
        <v>70</v>
      </c>
    </row>
    <row r="227" spans="1:17" ht="11.25" x14ac:dyDescent="0.2">
      <c r="A227" s="22">
        <v>9</v>
      </c>
      <c r="B227" s="46" t="s">
        <v>248</v>
      </c>
      <c r="C227" s="92" t="s">
        <v>249</v>
      </c>
      <c r="D227" s="92"/>
      <c r="E227" s="92"/>
      <c r="F227" s="47"/>
      <c r="G227" s="47"/>
      <c r="H227" s="47"/>
      <c r="I227" s="65"/>
      <c r="J227" s="75"/>
    </row>
    <row r="228" spans="1:17" ht="12" thickBot="1" x14ac:dyDescent="0.25">
      <c r="A228" s="22" t="s">
        <v>142</v>
      </c>
      <c r="B228" s="56"/>
      <c r="C228" s="94" t="s">
        <v>250</v>
      </c>
      <c r="D228" s="94"/>
      <c r="E228" s="94"/>
      <c r="F228" s="56"/>
      <c r="G228" s="56"/>
      <c r="H228" s="56"/>
      <c r="I228" s="67"/>
      <c r="J228" s="77"/>
    </row>
    <row r="229" spans="1:17" ht="12.75" thickTop="1" thickBot="1" x14ac:dyDescent="0.25">
      <c r="A229" s="22" t="s">
        <v>73</v>
      </c>
      <c r="B229" s="46"/>
      <c r="C229" s="93"/>
      <c r="D229" s="93"/>
      <c r="E229" s="93"/>
      <c r="F229" s="49" t="s">
        <v>74</v>
      </c>
      <c r="G229" s="50">
        <v>1</v>
      </c>
      <c r="H229" s="51"/>
      <c r="I229" s="66"/>
      <c r="J229" s="76">
        <f>IF(AND(G229= "",H229= ""), 0, ROUND(ROUND(I229, 2) * ROUND(IF(H229="",G229,H229),  0), 2))</f>
        <v>0</v>
      </c>
      <c r="M229" s="48">
        <v>0</v>
      </c>
      <c r="Q229" s="22">
        <v>1750</v>
      </c>
    </row>
    <row r="230" spans="1:17" ht="15" hidden="1" customHeight="1" thickTop="1" x14ac:dyDescent="0.2">
      <c r="A230" s="22" t="s">
        <v>75</v>
      </c>
    </row>
    <row r="231" spans="1:17" ht="13.5" thickTop="1" x14ac:dyDescent="0.2">
      <c r="A231" s="22">
        <v>5</v>
      </c>
      <c r="B231" s="42" t="s">
        <v>251</v>
      </c>
      <c r="C231" s="91" t="s">
        <v>252</v>
      </c>
      <c r="D231" s="91"/>
      <c r="E231" s="91"/>
      <c r="F231" s="45"/>
      <c r="G231" s="45"/>
      <c r="H231" s="45"/>
      <c r="I231" s="64"/>
      <c r="J231" s="74"/>
    </row>
    <row r="232" spans="1:17" ht="15" hidden="1" customHeight="1" x14ac:dyDescent="0.2">
      <c r="A232" s="22" t="s">
        <v>70</v>
      </c>
    </row>
    <row r="233" spans="1:17" ht="12" thickBot="1" x14ac:dyDescent="0.25">
      <c r="A233" s="22">
        <v>9</v>
      </c>
      <c r="B233" s="46" t="s">
        <v>253</v>
      </c>
      <c r="C233" s="92" t="s">
        <v>254</v>
      </c>
      <c r="D233" s="92"/>
      <c r="E233" s="92"/>
      <c r="F233" s="47"/>
      <c r="G233" s="47"/>
      <c r="H233" s="47"/>
      <c r="I233" s="65"/>
      <c r="J233" s="75"/>
    </row>
    <row r="234" spans="1:17" ht="12.75" thickTop="1" thickBot="1" x14ac:dyDescent="0.25">
      <c r="A234" s="22" t="s">
        <v>73</v>
      </c>
      <c r="B234" s="46"/>
      <c r="C234" s="93"/>
      <c r="D234" s="93"/>
      <c r="E234" s="93"/>
      <c r="F234" s="49" t="s">
        <v>255</v>
      </c>
      <c r="G234" s="54">
        <v>288</v>
      </c>
      <c r="H234" s="55"/>
      <c r="I234" s="66"/>
      <c r="J234" s="76">
        <f>IF(AND(G234= "",H234= ""), 0, ROUND(ROUND(I234, 2) * ROUND(IF(H234="",G234,H234),  2), 2))</f>
        <v>0</v>
      </c>
      <c r="M234" s="48">
        <v>0</v>
      </c>
      <c r="Q234" s="22">
        <v>1750</v>
      </c>
    </row>
    <row r="235" spans="1:17" ht="15" hidden="1" customHeight="1" thickTop="1" x14ac:dyDescent="0.2">
      <c r="A235" s="22" t="s">
        <v>75</v>
      </c>
    </row>
    <row r="236" spans="1:17" ht="13.5" thickTop="1" x14ac:dyDescent="0.2">
      <c r="A236" s="22">
        <v>5</v>
      </c>
      <c r="B236" s="42" t="s">
        <v>256</v>
      </c>
      <c r="C236" s="91" t="s">
        <v>257</v>
      </c>
      <c r="D236" s="91"/>
      <c r="E236" s="91"/>
      <c r="F236" s="45"/>
      <c r="G236" s="45"/>
      <c r="H236" s="45"/>
      <c r="I236" s="64"/>
      <c r="J236" s="74"/>
    </row>
    <row r="237" spans="1:17" ht="15" hidden="1" customHeight="1" x14ac:dyDescent="0.2">
      <c r="A237" s="22" t="s">
        <v>70</v>
      </c>
    </row>
    <row r="238" spans="1:17" ht="11.25" x14ac:dyDescent="0.2">
      <c r="A238" s="22">
        <v>9</v>
      </c>
      <c r="B238" s="46" t="s">
        <v>258</v>
      </c>
      <c r="C238" s="92" t="s">
        <v>259</v>
      </c>
      <c r="D238" s="92"/>
      <c r="E238" s="92"/>
      <c r="F238" s="47"/>
      <c r="G238" s="47"/>
      <c r="H238" s="47"/>
      <c r="I238" s="65"/>
      <c r="J238" s="75"/>
    </row>
    <row r="239" spans="1:17" ht="27.75" customHeight="1" thickBot="1" x14ac:dyDescent="0.25">
      <c r="A239" s="22" t="s">
        <v>142</v>
      </c>
      <c r="B239" s="56"/>
      <c r="C239" s="94" t="s">
        <v>260</v>
      </c>
      <c r="D239" s="94"/>
      <c r="E239" s="94"/>
      <c r="F239" s="56"/>
      <c r="G239" s="56"/>
      <c r="H239" s="56"/>
      <c r="I239" s="67"/>
      <c r="J239" s="77"/>
    </row>
    <row r="240" spans="1:17" ht="12.75" thickTop="1" thickBot="1" x14ac:dyDescent="0.25">
      <c r="A240" s="22" t="s">
        <v>73</v>
      </c>
      <c r="B240" s="46"/>
      <c r="C240" s="93"/>
      <c r="D240" s="93"/>
      <c r="E240" s="93"/>
      <c r="F240" s="49" t="s">
        <v>35</v>
      </c>
      <c r="G240" s="54">
        <v>349.2</v>
      </c>
      <c r="H240" s="55"/>
      <c r="I240" s="66"/>
      <c r="J240" s="76">
        <f>IF(AND(G240= "",H240= ""), 0, ROUND(ROUND(I240, 2) * ROUND(IF(H240="",G240,H240),  2), 2))</f>
        <v>0</v>
      </c>
      <c r="M240" s="48">
        <v>0</v>
      </c>
      <c r="Q240" s="22">
        <v>1750</v>
      </c>
    </row>
    <row r="241" spans="1:17" ht="12" thickTop="1" x14ac:dyDescent="0.2">
      <c r="A241" s="22">
        <v>9</v>
      </c>
      <c r="B241" s="46" t="s">
        <v>261</v>
      </c>
      <c r="C241" s="92" t="s">
        <v>262</v>
      </c>
      <c r="D241" s="92"/>
      <c r="E241" s="92"/>
      <c r="F241" s="47"/>
      <c r="G241" s="47"/>
      <c r="H241" s="47"/>
      <c r="I241" s="65"/>
      <c r="J241" s="75"/>
    </row>
    <row r="242" spans="1:17" ht="12" thickBot="1" x14ac:dyDescent="0.25">
      <c r="A242" s="22" t="s">
        <v>142</v>
      </c>
      <c r="B242" s="56"/>
      <c r="C242" s="94" t="s">
        <v>263</v>
      </c>
      <c r="D242" s="94"/>
      <c r="E242" s="94"/>
      <c r="F242" s="56"/>
      <c r="G242" s="56"/>
      <c r="H242" s="56"/>
      <c r="I242" s="67"/>
      <c r="J242" s="77"/>
    </row>
    <row r="243" spans="1:17" ht="12.75" thickTop="1" thickBot="1" x14ac:dyDescent="0.25">
      <c r="A243" s="22" t="s">
        <v>73</v>
      </c>
      <c r="B243" s="46"/>
      <c r="C243" s="93"/>
      <c r="D243" s="93"/>
      <c r="E243" s="93"/>
      <c r="F243" s="49" t="s">
        <v>35</v>
      </c>
      <c r="G243" s="54">
        <v>66</v>
      </c>
      <c r="H243" s="55"/>
      <c r="I243" s="66"/>
      <c r="J243" s="76">
        <f>IF(AND(G243= "",H243= ""), 0, ROUND(ROUND(I243, 2) * ROUND(IF(H243="",G243,H243),  2), 2))</f>
        <v>0</v>
      </c>
      <c r="M243" s="48">
        <v>0</v>
      </c>
      <c r="Q243" s="22">
        <v>1750</v>
      </c>
    </row>
    <row r="244" spans="1:17" ht="12" thickTop="1" x14ac:dyDescent="0.2">
      <c r="A244" s="22">
        <v>9</v>
      </c>
      <c r="B244" s="46" t="s">
        <v>264</v>
      </c>
      <c r="C244" s="92" t="s">
        <v>265</v>
      </c>
      <c r="D244" s="92"/>
      <c r="E244" s="92"/>
      <c r="F244" s="47"/>
      <c r="G244" s="47"/>
      <c r="H244" s="47"/>
      <c r="I244" s="65"/>
      <c r="J244" s="75"/>
    </row>
    <row r="245" spans="1:17" ht="12" thickBot="1" x14ac:dyDescent="0.25">
      <c r="A245" s="22" t="s">
        <v>142</v>
      </c>
      <c r="B245" s="56"/>
      <c r="C245" s="94" t="s">
        <v>266</v>
      </c>
      <c r="D245" s="94"/>
      <c r="E245" s="94"/>
      <c r="F245" s="56"/>
      <c r="G245" s="56"/>
      <c r="H245" s="56"/>
      <c r="I245" s="67"/>
      <c r="J245" s="77"/>
    </row>
    <row r="246" spans="1:17" ht="12.75" thickTop="1" thickBot="1" x14ac:dyDescent="0.25">
      <c r="A246" s="22" t="s">
        <v>73</v>
      </c>
      <c r="B246" s="46"/>
      <c r="C246" s="93"/>
      <c r="D246" s="93"/>
      <c r="E246" s="93"/>
      <c r="F246" s="49" t="s">
        <v>35</v>
      </c>
      <c r="G246" s="54">
        <v>102</v>
      </c>
      <c r="H246" s="55"/>
      <c r="I246" s="66"/>
      <c r="J246" s="76">
        <f>IF(AND(G246= "",H246= ""), 0, ROUND(ROUND(I246, 2) * ROUND(IF(H246="",G246,H246),  2), 2))</f>
        <v>0</v>
      </c>
      <c r="M246" s="48">
        <v>0</v>
      </c>
      <c r="Q246" s="22">
        <v>1750</v>
      </c>
    </row>
    <row r="247" spans="1:17" ht="15" hidden="1" customHeight="1" thickTop="1" x14ac:dyDescent="0.2">
      <c r="A247" s="22" t="s">
        <v>75</v>
      </c>
    </row>
    <row r="248" spans="1:17" ht="13.5" thickTop="1" x14ac:dyDescent="0.2">
      <c r="A248" s="22">
        <v>5</v>
      </c>
      <c r="B248" s="42" t="s">
        <v>267</v>
      </c>
      <c r="C248" s="91" t="s">
        <v>268</v>
      </c>
      <c r="D248" s="91"/>
      <c r="E248" s="91"/>
      <c r="F248" s="45"/>
      <c r="G248" s="45"/>
      <c r="H248" s="45"/>
      <c r="I248" s="64"/>
      <c r="J248" s="74"/>
    </row>
    <row r="249" spans="1:17" ht="15" hidden="1" customHeight="1" x14ac:dyDescent="0.2">
      <c r="A249" s="22" t="s">
        <v>70</v>
      </c>
    </row>
    <row r="250" spans="1:17" ht="11.25" x14ac:dyDescent="0.2">
      <c r="A250" s="22">
        <v>9</v>
      </c>
      <c r="B250" s="46" t="s">
        <v>269</v>
      </c>
      <c r="C250" s="92" t="s">
        <v>270</v>
      </c>
      <c r="D250" s="92"/>
      <c r="E250" s="92"/>
      <c r="F250" s="47"/>
      <c r="G250" s="47"/>
      <c r="H250" s="47"/>
      <c r="I250" s="65"/>
      <c r="J250" s="75"/>
    </row>
    <row r="251" spans="1:17" ht="20.100000000000001" customHeight="1" thickBot="1" x14ac:dyDescent="0.25">
      <c r="A251" s="22" t="s">
        <v>142</v>
      </c>
      <c r="B251" s="56"/>
      <c r="C251" s="94" t="s">
        <v>271</v>
      </c>
      <c r="D251" s="94"/>
      <c r="E251" s="94"/>
      <c r="F251" s="56"/>
      <c r="G251" s="56"/>
      <c r="H251" s="56"/>
      <c r="I251" s="67"/>
      <c r="J251" s="77"/>
    </row>
    <row r="252" spans="1:17" ht="12.75" thickTop="1" thickBot="1" x14ac:dyDescent="0.25">
      <c r="A252" s="22" t="s">
        <v>73</v>
      </c>
      <c r="B252" s="46"/>
      <c r="C252" s="93"/>
      <c r="D252" s="93"/>
      <c r="E252" s="93"/>
      <c r="F252" s="49" t="s">
        <v>74</v>
      </c>
      <c r="G252" s="50">
        <v>1</v>
      </c>
      <c r="H252" s="51"/>
      <c r="I252" s="66"/>
      <c r="J252" s="76">
        <f>IF(AND(G252= "",H252= ""), 0, ROUND(ROUND(I252, 2) * ROUND(IF(H252="",G252,H252),  0), 2))</f>
        <v>0</v>
      </c>
      <c r="M252" s="48">
        <v>0</v>
      </c>
      <c r="Q252" s="22">
        <v>1750</v>
      </c>
    </row>
    <row r="253" spans="1:17" ht="12" thickTop="1" x14ac:dyDescent="0.2">
      <c r="A253" s="22">
        <v>9</v>
      </c>
      <c r="B253" s="46" t="s">
        <v>272</v>
      </c>
      <c r="C253" s="92" t="s">
        <v>273</v>
      </c>
      <c r="D253" s="92"/>
      <c r="E253" s="92"/>
      <c r="F253" s="47"/>
      <c r="G253" s="47"/>
      <c r="H253" s="47"/>
      <c r="I253" s="65"/>
      <c r="J253" s="75"/>
    </row>
    <row r="254" spans="1:17" ht="12" thickBot="1" x14ac:dyDescent="0.25">
      <c r="A254" s="22" t="s">
        <v>142</v>
      </c>
      <c r="B254" s="56"/>
      <c r="C254" s="94" t="s">
        <v>274</v>
      </c>
      <c r="D254" s="94"/>
      <c r="E254" s="94"/>
      <c r="F254" s="56"/>
      <c r="G254" s="56"/>
      <c r="H254" s="56"/>
      <c r="I254" s="67"/>
      <c r="J254" s="77"/>
    </row>
    <row r="255" spans="1:17" ht="12.75" thickTop="1" thickBot="1" x14ac:dyDescent="0.25">
      <c r="A255" s="22" t="s">
        <v>73</v>
      </c>
      <c r="B255" s="46"/>
      <c r="C255" s="93"/>
      <c r="D255" s="93"/>
      <c r="E255" s="93"/>
      <c r="F255" s="49" t="s">
        <v>74</v>
      </c>
      <c r="G255" s="50">
        <v>1</v>
      </c>
      <c r="H255" s="51"/>
      <c r="I255" s="66"/>
      <c r="J255" s="76">
        <f>IF(AND(G255= "",H255= ""), 0, ROUND(ROUND(I255, 2) * ROUND(IF(H255="",G255,H255),  0), 2))</f>
        <v>0</v>
      </c>
      <c r="M255" s="48">
        <v>0</v>
      </c>
      <c r="Q255" s="22">
        <v>1750</v>
      </c>
    </row>
    <row r="256" spans="1:17" ht="15" hidden="1" customHeight="1" thickTop="1" x14ac:dyDescent="0.2">
      <c r="A256" s="22" t="s">
        <v>75</v>
      </c>
    </row>
    <row r="257" spans="1:17" ht="26.45" customHeight="1" thickTop="1" x14ac:dyDescent="0.2">
      <c r="A257" s="22">
        <v>5</v>
      </c>
      <c r="B257" s="42" t="s">
        <v>275</v>
      </c>
      <c r="C257" s="91" t="s">
        <v>276</v>
      </c>
      <c r="D257" s="91"/>
      <c r="E257" s="91"/>
      <c r="F257" s="45"/>
      <c r="G257" s="45"/>
      <c r="H257" s="45"/>
      <c r="I257" s="64"/>
      <c r="J257" s="74"/>
    </row>
    <row r="258" spans="1:17" ht="15" hidden="1" customHeight="1" x14ac:dyDescent="0.2">
      <c r="A258" s="22" t="s">
        <v>70</v>
      </c>
    </row>
    <row r="259" spans="1:17" ht="12" thickBot="1" x14ac:dyDescent="0.25">
      <c r="A259" s="22">
        <v>9</v>
      </c>
      <c r="B259" s="46" t="s">
        <v>277</v>
      </c>
      <c r="C259" s="92" t="s">
        <v>278</v>
      </c>
      <c r="D259" s="92"/>
      <c r="E259" s="92"/>
      <c r="F259" s="47"/>
      <c r="G259" s="47"/>
      <c r="H259" s="47"/>
      <c r="I259" s="65"/>
      <c r="J259" s="75"/>
    </row>
    <row r="260" spans="1:17" ht="12.75" thickTop="1" thickBot="1" x14ac:dyDescent="0.25">
      <c r="A260" s="22" t="s">
        <v>73</v>
      </c>
      <c r="B260" s="46"/>
      <c r="C260" s="93"/>
      <c r="D260" s="93"/>
      <c r="E260" s="93"/>
      <c r="F260" s="49" t="s">
        <v>74</v>
      </c>
      <c r="G260" s="50">
        <v>1</v>
      </c>
      <c r="H260" s="51"/>
      <c r="I260" s="66"/>
      <c r="J260" s="76">
        <f>IF(AND(G260= "",H260= ""), 0, ROUND(ROUND(I260, 2) * ROUND(IF(H260="",G260,H260),  0), 2))</f>
        <v>0</v>
      </c>
      <c r="M260" s="48">
        <v>0</v>
      </c>
      <c r="Q260" s="22">
        <v>1750</v>
      </c>
    </row>
    <row r="261" spans="1:17" ht="12.75" thickTop="1" thickBot="1" x14ac:dyDescent="0.25">
      <c r="A261" s="22">
        <v>9</v>
      </c>
      <c r="B261" s="46" t="s">
        <v>279</v>
      </c>
      <c r="C261" s="92" t="s">
        <v>280</v>
      </c>
      <c r="D261" s="92"/>
      <c r="E261" s="92"/>
      <c r="F261" s="47"/>
      <c r="G261" s="47"/>
      <c r="H261" s="47"/>
      <c r="I261" s="65"/>
      <c r="J261" s="75"/>
    </row>
    <row r="262" spans="1:17" ht="12.75" thickTop="1" thickBot="1" x14ac:dyDescent="0.25">
      <c r="A262" s="22" t="s">
        <v>73</v>
      </c>
      <c r="B262" s="46"/>
      <c r="C262" s="93"/>
      <c r="D262" s="93"/>
      <c r="E262" s="93"/>
      <c r="F262" s="49" t="s">
        <v>74</v>
      </c>
      <c r="G262" s="50">
        <v>1</v>
      </c>
      <c r="H262" s="51"/>
      <c r="I262" s="66"/>
      <c r="J262" s="76">
        <f>IF(AND(G262= "",H262= ""), 0, ROUND(ROUND(I262, 2) * ROUND(IF(H262="",G262,H262),  0), 2))</f>
        <v>0</v>
      </c>
      <c r="M262" s="48">
        <v>0</v>
      </c>
      <c r="Q262" s="22">
        <v>1750</v>
      </c>
    </row>
    <row r="263" spans="1:17" ht="15" hidden="1" customHeight="1" thickTop="1" x14ac:dyDescent="0.2">
      <c r="A263" s="22" t="s">
        <v>75</v>
      </c>
    </row>
    <row r="264" spans="1:17" ht="13.5" thickTop="1" x14ac:dyDescent="0.2">
      <c r="A264" s="22">
        <v>5</v>
      </c>
      <c r="B264" s="42" t="s">
        <v>281</v>
      </c>
      <c r="C264" s="91" t="s">
        <v>282</v>
      </c>
      <c r="D264" s="91"/>
      <c r="E264" s="91"/>
      <c r="F264" s="45"/>
      <c r="G264" s="45"/>
      <c r="H264" s="45"/>
      <c r="I264" s="64"/>
      <c r="J264" s="74"/>
    </row>
    <row r="265" spans="1:17" ht="15" hidden="1" customHeight="1" x14ac:dyDescent="0.2">
      <c r="A265" s="22" t="s">
        <v>70</v>
      </c>
    </row>
    <row r="266" spans="1:17" ht="12" thickBot="1" x14ac:dyDescent="0.25">
      <c r="A266" s="22">
        <v>9</v>
      </c>
      <c r="B266" s="46" t="s">
        <v>283</v>
      </c>
      <c r="C266" s="92" t="s">
        <v>284</v>
      </c>
      <c r="D266" s="92"/>
      <c r="E266" s="92"/>
      <c r="F266" s="47"/>
      <c r="G266" s="47"/>
      <c r="H266" s="47"/>
      <c r="I266" s="65"/>
      <c r="J266" s="75"/>
    </row>
    <row r="267" spans="1:17" ht="12.75" thickTop="1" thickBot="1" x14ac:dyDescent="0.25">
      <c r="A267" s="22" t="s">
        <v>73</v>
      </c>
      <c r="B267" s="58"/>
      <c r="C267" s="95"/>
      <c r="D267" s="95"/>
      <c r="E267" s="95"/>
      <c r="F267" s="49" t="s">
        <v>74</v>
      </c>
      <c r="G267" s="50">
        <v>1</v>
      </c>
      <c r="H267" s="51"/>
      <c r="I267" s="66"/>
      <c r="J267" s="76">
        <f>IF(AND(G267= "",H267= ""), 0, ROUND(ROUND(I267, 2) * ROUND(IF(H267="",G267,H267),  0), 2))</f>
        <v>0</v>
      </c>
      <c r="M267" s="48">
        <v>0</v>
      </c>
      <c r="Q267" s="22">
        <v>1750</v>
      </c>
    </row>
    <row r="268" spans="1:17" ht="15" hidden="1" customHeight="1" thickTop="1" x14ac:dyDescent="0.2">
      <c r="A268" s="22" t="s">
        <v>75</v>
      </c>
    </row>
    <row r="269" spans="1:17" ht="15" hidden="1" customHeight="1" thickTop="1" x14ac:dyDescent="0.2">
      <c r="A269" s="22" t="s">
        <v>96</v>
      </c>
    </row>
    <row r="270" spans="1:17" ht="15" hidden="1" customHeight="1" thickTop="1" x14ac:dyDescent="0.2">
      <c r="A270" s="22" t="s">
        <v>62</v>
      </c>
    </row>
    <row r="271" spans="1:17" ht="31.5" customHeight="1" thickTop="1" thickBot="1" x14ac:dyDescent="0.25">
      <c r="C271" s="96" t="s">
        <v>285</v>
      </c>
      <c r="D271" s="96"/>
      <c r="E271" s="96"/>
      <c r="F271" s="96"/>
      <c r="G271" s="96"/>
      <c r="H271" s="96"/>
      <c r="I271" s="96"/>
      <c r="J271" s="96"/>
    </row>
    <row r="272" spans="1:17" ht="12" x14ac:dyDescent="0.2">
      <c r="C272" s="97" t="s">
        <v>309</v>
      </c>
      <c r="D272" s="98"/>
      <c r="E272" s="98"/>
      <c r="F272" s="57"/>
      <c r="G272" s="57"/>
      <c r="H272" s="57"/>
      <c r="I272" s="68"/>
      <c r="J272" s="78"/>
    </row>
    <row r="273" spans="1:10" ht="15" customHeight="1" x14ac:dyDescent="0.2">
      <c r="C273" s="103"/>
      <c r="D273" s="104"/>
      <c r="E273" s="104"/>
      <c r="F273" s="104"/>
      <c r="G273" s="104"/>
      <c r="H273" s="104"/>
      <c r="I273" s="104"/>
      <c r="J273" s="105"/>
    </row>
    <row r="274" spans="1:10" ht="15" customHeight="1" x14ac:dyDescent="0.2">
      <c r="A274" s="22" t="s">
        <v>286</v>
      </c>
      <c r="C274" s="106" t="s">
        <v>287</v>
      </c>
      <c r="D274" s="107"/>
      <c r="E274" s="107"/>
      <c r="F274" s="108">
        <f>SUMIF(K5:K271, IF(K4="","",K4), J5:J271)</f>
        <v>0</v>
      </c>
      <c r="G274" s="109"/>
      <c r="H274" s="109"/>
      <c r="I274" s="109"/>
      <c r="J274" s="110"/>
    </row>
    <row r="275" spans="1:10" ht="15" customHeight="1" x14ac:dyDescent="0.2">
      <c r="A275" s="22" t="s">
        <v>288</v>
      </c>
      <c r="C275" s="106" t="s">
        <v>289</v>
      </c>
      <c r="D275" s="107"/>
      <c r="E275" s="107"/>
      <c r="F275" s="108">
        <f>ROUND(SUMIF(K5:K271, IF(K4="","",K4), J5:J271) * 0, 2)</f>
        <v>0</v>
      </c>
      <c r="G275" s="109"/>
      <c r="H275" s="109"/>
      <c r="I275" s="109"/>
      <c r="J275" s="110"/>
    </row>
    <row r="276" spans="1:10" ht="15" customHeight="1" thickBot="1" x14ac:dyDescent="0.25">
      <c r="C276" s="111" t="s">
        <v>290</v>
      </c>
      <c r="D276" s="112"/>
      <c r="E276" s="112"/>
      <c r="F276" s="113">
        <f>SUM(F274:F275)</f>
        <v>0</v>
      </c>
      <c r="G276" s="114"/>
      <c r="H276" s="114"/>
      <c r="I276" s="114"/>
      <c r="J276" s="115"/>
    </row>
    <row r="277" spans="1:10" ht="27" customHeight="1" x14ac:dyDescent="0.2">
      <c r="C277" s="99" t="s">
        <v>312</v>
      </c>
      <c r="D277" s="100"/>
      <c r="E277" s="100"/>
      <c r="F277" s="100"/>
      <c r="G277" s="100"/>
      <c r="H277" s="100"/>
      <c r="I277" s="100"/>
      <c r="J277" s="100"/>
    </row>
    <row r="278" spans="1:10" ht="56.85" customHeight="1" x14ac:dyDescent="0.2">
      <c r="F278" s="101" t="s">
        <v>291</v>
      </c>
      <c r="G278" s="101"/>
      <c r="H278" s="101"/>
      <c r="I278" s="101"/>
      <c r="J278" s="101"/>
    </row>
    <row r="279" spans="1:10" ht="15" customHeight="1" thickBot="1" x14ac:dyDescent="0.25"/>
    <row r="280" spans="1:10" ht="84.95" customHeight="1" thickBot="1" x14ac:dyDescent="0.25">
      <c r="C280" s="102" t="s">
        <v>292</v>
      </c>
      <c r="D280" s="102"/>
      <c r="F280" s="102" t="s">
        <v>293</v>
      </c>
      <c r="G280" s="102"/>
      <c r="H280" s="102"/>
      <c r="I280" s="102"/>
      <c r="J280" s="102"/>
    </row>
  </sheetData>
  <sheetProtection algorithmName="SHA-512" hashValue="LfN41JqFlVhNyqV4DN8fxrm7+RnGjFknkOKtSQSHQUoSgDL0nQB1YR/Xpfkk0VRSOgl82w145gFxwF2Hit1htg==" saltValue="ySRSIPyIzHw1swH+MzhMaA==" spinCount="100000" sheet="1" selectLockedCells="1"/>
  <mergeCells count="208">
    <mergeCell ref="C277:J277"/>
    <mergeCell ref="F278:J278"/>
    <mergeCell ref="C280:D280"/>
    <mergeCell ref="F280:J280"/>
    <mergeCell ref="C273:J273"/>
    <mergeCell ref="C274:E274"/>
    <mergeCell ref="F274:J274"/>
    <mergeCell ref="C275:E275"/>
    <mergeCell ref="F275:J275"/>
    <mergeCell ref="C276:E276"/>
    <mergeCell ref="F276:J276"/>
    <mergeCell ref="C262:E262"/>
    <mergeCell ref="C264:E264"/>
    <mergeCell ref="C266:E266"/>
    <mergeCell ref="C267:E267"/>
    <mergeCell ref="C271:J271"/>
    <mergeCell ref="C272:E272"/>
    <mergeCell ref="C254:E254"/>
    <mergeCell ref="C255:E255"/>
    <mergeCell ref="C257:E257"/>
    <mergeCell ref="C259:E259"/>
    <mergeCell ref="C260:E260"/>
    <mergeCell ref="C261:E261"/>
    <mergeCell ref="C246:E246"/>
    <mergeCell ref="C248:E248"/>
    <mergeCell ref="C250:E250"/>
    <mergeCell ref="C251:E251"/>
    <mergeCell ref="C252:E252"/>
    <mergeCell ref="C253:E253"/>
    <mergeCell ref="C240:E240"/>
    <mergeCell ref="C241:E241"/>
    <mergeCell ref="C242:E242"/>
    <mergeCell ref="C243:E243"/>
    <mergeCell ref="C244:E244"/>
    <mergeCell ref="C245:E245"/>
    <mergeCell ref="C231:E231"/>
    <mergeCell ref="C233:E233"/>
    <mergeCell ref="C234:E234"/>
    <mergeCell ref="C236:E236"/>
    <mergeCell ref="C238:E238"/>
    <mergeCell ref="C239:E239"/>
    <mergeCell ref="C221:E221"/>
    <mergeCell ref="C224:E224"/>
    <mergeCell ref="C225:E225"/>
    <mergeCell ref="C227:E227"/>
    <mergeCell ref="C228:E228"/>
    <mergeCell ref="C229:E229"/>
    <mergeCell ref="C214:E214"/>
    <mergeCell ref="C216:E216"/>
    <mergeCell ref="C217:E217"/>
    <mergeCell ref="C218:E218"/>
    <mergeCell ref="C219:E219"/>
    <mergeCell ref="C220:E220"/>
    <mergeCell ref="C205:E205"/>
    <mergeCell ref="C206:E206"/>
    <mergeCell ref="C208:E208"/>
    <mergeCell ref="C210:E210"/>
    <mergeCell ref="C211:E211"/>
    <mergeCell ref="C212:E212"/>
    <mergeCell ref="C196:E196"/>
    <mergeCell ref="C197:E197"/>
    <mergeCell ref="C198:E198"/>
    <mergeCell ref="C201:E201"/>
    <mergeCell ref="C202:E202"/>
    <mergeCell ref="C204:E204"/>
    <mergeCell ref="C190:E190"/>
    <mergeCell ref="C191:E191"/>
    <mergeCell ref="C192:E192"/>
    <mergeCell ref="C193:E193"/>
    <mergeCell ref="C194:E194"/>
    <mergeCell ref="C195:E195"/>
    <mergeCell ref="C180:E180"/>
    <mergeCell ref="C182:E182"/>
    <mergeCell ref="C183:E183"/>
    <mergeCell ref="C184:E184"/>
    <mergeCell ref="C187:E187"/>
    <mergeCell ref="C188:E188"/>
    <mergeCell ref="C172:E172"/>
    <mergeCell ref="C173:E173"/>
    <mergeCell ref="C174:E174"/>
    <mergeCell ref="C175:E175"/>
    <mergeCell ref="C176:E176"/>
    <mergeCell ref="C179:E179"/>
    <mergeCell ref="C163:E163"/>
    <mergeCell ref="C165:E165"/>
    <mergeCell ref="C166:E166"/>
    <mergeCell ref="C167:E167"/>
    <mergeCell ref="C169:E169"/>
    <mergeCell ref="C171:E171"/>
    <mergeCell ref="C159:E159"/>
    <mergeCell ref="C160:E160"/>
    <mergeCell ref="C150:E150"/>
    <mergeCell ref="C151:E151"/>
    <mergeCell ref="C152:E152"/>
    <mergeCell ref="C153:E153"/>
    <mergeCell ref="C156:E156"/>
    <mergeCell ref="C157:E157"/>
    <mergeCell ref="C144:E144"/>
    <mergeCell ref="C145:E145"/>
    <mergeCell ref="C146:E146"/>
    <mergeCell ref="C147:E147"/>
    <mergeCell ref="C148:E148"/>
    <mergeCell ref="C149:E149"/>
    <mergeCell ref="C138:E138"/>
    <mergeCell ref="C139:E139"/>
    <mergeCell ref="C140:E140"/>
    <mergeCell ref="C141:E141"/>
    <mergeCell ref="C142:E142"/>
    <mergeCell ref="C143:E143"/>
    <mergeCell ref="C132:E132"/>
    <mergeCell ref="C133:E133"/>
    <mergeCell ref="C134:E134"/>
    <mergeCell ref="C135:E135"/>
    <mergeCell ref="C136:E136"/>
    <mergeCell ref="C137:E137"/>
    <mergeCell ref="C126:E126"/>
    <mergeCell ref="C127:E127"/>
    <mergeCell ref="C128:E128"/>
    <mergeCell ref="C129:E129"/>
    <mergeCell ref="C130:E130"/>
    <mergeCell ref="C131:E131"/>
    <mergeCell ref="C120:E120"/>
    <mergeCell ref="C121:E121"/>
    <mergeCell ref="C122:E122"/>
    <mergeCell ref="C123:E123"/>
    <mergeCell ref="C124:E124"/>
    <mergeCell ref="C125:E125"/>
    <mergeCell ref="C114:E114"/>
    <mergeCell ref="C115:E115"/>
    <mergeCell ref="C116:E116"/>
    <mergeCell ref="C117:E117"/>
    <mergeCell ref="C118:E118"/>
    <mergeCell ref="C119:E119"/>
    <mergeCell ref="C108:E108"/>
    <mergeCell ref="C109:E109"/>
    <mergeCell ref="C110:E110"/>
    <mergeCell ref="C111:E111"/>
    <mergeCell ref="C112:E112"/>
    <mergeCell ref="C113:E113"/>
    <mergeCell ref="C102:E102"/>
    <mergeCell ref="C103:E103"/>
    <mergeCell ref="C104:E104"/>
    <mergeCell ref="C105:E105"/>
    <mergeCell ref="C106:E106"/>
    <mergeCell ref="C107:E107"/>
    <mergeCell ref="C96:E96"/>
    <mergeCell ref="C97:E97"/>
    <mergeCell ref="C98:E98"/>
    <mergeCell ref="C99:E99"/>
    <mergeCell ref="C100:E100"/>
    <mergeCell ref="C101:E101"/>
    <mergeCell ref="C89:E89"/>
    <mergeCell ref="C91:E91"/>
    <mergeCell ref="C92:E92"/>
    <mergeCell ref="C93:E93"/>
    <mergeCell ref="C94:E94"/>
    <mergeCell ref="C95:E95"/>
    <mergeCell ref="C79:E79"/>
    <mergeCell ref="C81:E81"/>
    <mergeCell ref="C83:E83"/>
    <mergeCell ref="C84:E84"/>
    <mergeCell ref="C87:E87"/>
    <mergeCell ref="C88:E88"/>
    <mergeCell ref="C69:E69"/>
    <mergeCell ref="C71:E71"/>
    <mergeCell ref="C73:E73"/>
    <mergeCell ref="C74:E74"/>
    <mergeCell ref="C76:E76"/>
    <mergeCell ref="C78:E78"/>
    <mergeCell ref="C59:E59"/>
    <mergeCell ref="C61:E61"/>
    <mergeCell ref="C63:E63"/>
    <mergeCell ref="C64:E64"/>
    <mergeCell ref="C66:E66"/>
    <mergeCell ref="C68:E68"/>
    <mergeCell ref="C51:E51"/>
    <mergeCell ref="C53:E53"/>
    <mergeCell ref="C54:E54"/>
    <mergeCell ref="C56:E56"/>
    <mergeCell ref="C58:E58"/>
    <mergeCell ref="C45:E45"/>
    <mergeCell ref="C46:E46"/>
    <mergeCell ref="C47:E47"/>
    <mergeCell ref="C48:E48"/>
    <mergeCell ref="C34:E34"/>
    <mergeCell ref="C36:E36"/>
    <mergeCell ref="C38:E38"/>
    <mergeCell ref="C39:E39"/>
    <mergeCell ref="C42:E42"/>
    <mergeCell ref="C43:E43"/>
    <mergeCell ref="C29:E29"/>
    <mergeCell ref="C31:E31"/>
    <mergeCell ref="C33:E33"/>
    <mergeCell ref="C13:E13"/>
    <mergeCell ref="C15:E15"/>
    <mergeCell ref="C17:E17"/>
    <mergeCell ref="C18:E18"/>
    <mergeCell ref="C20:E20"/>
    <mergeCell ref="C23:E23"/>
    <mergeCell ref="C3:E3"/>
    <mergeCell ref="C4:E4"/>
    <mergeCell ref="C7:E7"/>
    <mergeCell ref="C9:E9"/>
    <mergeCell ref="C10:E10"/>
    <mergeCell ref="C12:E12"/>
    <mergeCell ref="C24:E24"/>
    <mergeCell ref="C26:E26"/>
    <mergeCell ref="C28:E28"/>
  </mergeCells>
  <phoneticPr fontId="0" type="noConversion"/>
  <conditionalFormatting sqref="I272 I279 I281:I65521 I1:I270">
    <cfRule type="cellIs" dxfId="3" priority="1" stopIfTrue="1" operator="equal">
      <formula>"Non totalisé"</formula>
    </cfRule>
    <cfRule type="cellIs" dxfId="2" priority="2" stopIfTrue="1" operator="equal">
      <formula>"Variante"</formula>
    </cfRule>
    <cfRule type="cellIs" dxfId="1" priority="3" stopIfTrue="1" operator="equal">
      <formula>"Option"</formula>
    </cfRule>
  </conditionalFormatting>
  <conditionalFormatting sqref="H272 H279 H281:H65521 H1:H270">
    <cfRule type="cellIs" dxfId="0" priority="4" stopIfTrue="1" operator="equal">
      <formula>"A calculer"</formula>
    </cfRule>
  </conditionalFormatting>
  <pageMargins left="0.55118110236220474" right="0.55118110236220474" top="0.55118110236220474" bottom="0.55118110236220474" header="0.27559055118110237" footer="0.35433070866141736"/>
  <pageSetup paperSize="9" scale="73" fitToHeight="3" orientation="portrait" r:id="rId1"/>
  <headerFooter alignWithMargins="0">
    <oddHeader>&amp;L440 - RESIDENCE TALON : REHABILITATION D'UN IMMEUBLE DE 8 LOGEMENTS
1 rue P Issamotro - Commune de nouméa&amp;RDPGF - Lot n°01 GROS-ŒUVRE 
DCE - Edition du 15/02/2022</oddHeader>
    <oddFooter>&amp;CEdition du 15/02/2022&amp;RPage &amp;[Page]/&amp;[Pages]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697"/>
  <sheetViews>
    <sheetView topLeftCell="A37" zoomScaleNormal="100" workbookViewId="0">
      <selection activeCell="G86" sqref="G86"/>
    </sheetView>
  </sheetViews>
  <sheetFormatPr baseColWidth="10" defaultColWidth="10.7109375" defaultRowHeight="12.75" x14ac:dyDescent="0.2"/>
  <cols>
    <col min="1" max="1" width="0.140625" customWidth="1"/>
    <col min="2" max="2" width="10.140625" customWidth="1"/>
    <col min="3" max="3" width="31.28515625" customWidth="1"/>
    <col min="4" max="4" width="2.28515625" customWidth="1"/>
    <col min="5" max="5" width="14.42578125" customWidth="1"/>
    <col min="6" max="6" width="12.85546875" customWidth="1"/>
    <col min="7" max="7" width="12.42578125" customWidth="1"/>
    <col min="8" max="8" width="14.5703125" customWidth="1"/>
    <col min="9" max="9" width="2.140625" customWidth="1"/>
  </cols>
  <sheetData>
    <row r="1" spans="2:9" ht="9.1999999999999993" customHeight="1" x14ac:dyDescent="0.2">
      <c r="B1" s="116"/>
      <c r="C1" s="125"/>
      <c r="D1" s="1"/>
      <c r="E1" s="1"/>
      <c r="F1" s="1"/>
      <c r="G1" s="1"/>
      <c r="H1" s="1"/>
      <c r="I1" s="2"/>
    </row>
    <row r="2" spans="2:9" ht="9.1999999999999993" customHeight="1" x14ac:dyDescent="0.2">
      <c r="B2" s="117"/>
      <c r="C2" s="126"/>
      <c r="E2" s="120"/>
      <c r="F2" s="120"/>
      <c r="G2" s="120"/>
      <c r="H2" s="120"/>
      <c r="I2" s="3"/>
    </row>
    <row r="3" spans="2:9" ht="9.1999999999999993" customHeight="1" x14ac:dyDescent="0.2">
      <c r="B3" s="117"/>
      <c r="C3" s="126"/>
      <c r="E3" s="120"/>
      <c r="F3" s="120"/>
      <c r="G3" s="120"/>
      <c r="H3" s="120"/>
      <c r="I3" s="3"/>
    </row>
    <row r="4" spans="2:9" ht="9.1999999999999993" customHeight="1" x14ac:dyDescent="0.2">
      <c r="B4" s="117"/>
      <c r="C4" s="126"/>
      <c r="E4" s="120"/>
      <c r="F4" s="120"/>
      <c r="G4" s="120"/>
      <c r="H4" s="120"/>
      <c r="I4" s="3"/>
    </row>
    <row r="5" spans="2:9" ht="9.1999999999999993" customHeight="1" x14ac:dyDescent="0.2">
      <c r="B5" s="117"/>
      <c r="C5" s="126"/>
      <c r="E5" s="120"/>
      <c r="F5" s="120"/>
      <c r="G5" s="120"/>
      <c r="H5" s="120"/>
      <c r="I5" s="3"/>
    </row>
    <row r="6" spans="2:9" ht="9.1999999999999993" customHeight="1" x14ac:dyDescent="0.2">
      <c r="B6" s="117"/>
      <c r="C6" s="126"/>
      <c r="E6" s="120"/>
      <c r="F6" s="120"/>
      <c r="G6" s="120"/>
      <c r="H6" s="120"/>
      <c r="I6" s="3"/>
    </row>
    <row r="7" spans="2:9" ht="9.1999999999999993" customHeight="1" x14ac:dyDescent="0.2">
      <c r="B7" s="117"/>
      <c r="C7" s="126"/>
      <c r="E7" s="120"/>
      <c r="F7" s="120"/>
      <c r="G7" s="120"/>
      <c r="H7" s="120"/>
      <c r="I7" s="3"/>
    </row>
    <row r="8" spans="2:9" ht="9.1999999999999993" customHeight="1" x14ac:dyDescent="0.2">
      <c r="B8" s="119"/>
      <c r="C8" s="118"/>
      <c r="E8" s="120"/>
      <c r="F8" s="120"/>
      <c r="G8" s="120"/>
      <c r="H8" s="120"/>
      <c r="I8" s="3"/>
    </row>
    <row r="9" spans="2:9" ht="9.1999999999999993" customHeight="1" x14ac:dyDescent="0.2">
      <c r="B9" s="119"/>
      <c r="C9" s="118"/>
      <c r="E9" s="120"/>
      <c r="F9" s="120"/>
      <c r="G9" s="120"/>
      <c r="H9" s="120"/>
      <c r="I9" s="3"/>
    </row>
    <row r="10" spans="2:9" ht="9.1999999999999993" customHeight="1" x14ac:dyDescent="0.2">
      <c r="B10" s="119"/>
      <c r="C10" s="118"/>
      <c r="E10" s="120"/>
      <c r="F10" s="120"/>
      <c r="G10" s="120"/>
      <c r="H10" s="120"/>
      <c r="I10" s="3"/>
    </row>
    <row r="11" spans="2:9" ht="9.1999999999999993" customHeight="1" x14ac:dyDescent="0.2">
      <c r="B11" s="119"/>
      <c r="C11" s="118"/>
      <c r="D11" s="29"/>
      <c r="E11" s="121" t="str">
        <f>IF(Paramètres!$C$5&lt;&gt;"", Paramètres!$C$5, "")</f>
        <v>RESIDENCE TALON : REHABILITATION D'UN IMMEUBLE DE 8 LOGEMENTS</v>
      </c>
      <c r="F11" s="122"/>
      <c r="G11" s="122"/>
      <c r="H11" s="122"/>
      <c r="I11" s="30"/>
    </row>
    <row r="12" spans="2:9" ht="9.1999999999999993" customHeight="1" x14ac:dyDescent="0.2">
      <c r="B12" s="119"/>
      <c r="C12" s="118"/>
      <c r="D12" s="29"/>
      <c r="E12" s="122"/>
      <c r="F12" s="122"/>
      <c r="G12" s="122"/>
      <c r="H12" s="122"/>
      <c r="I12" s="30"/>
    </row>
    <row r="13" spans="2:9" ht="9.1999999999999993" customHeight="1" x14ac:dyDescent="0.2">
      <c r="B13" s="119"/>
      <c r="C13" s="118"/>
      <c r="D13" s="29"/>
      <c r="E13" s="122"/>
      <c r="F13" s="122"/>
      <c r="G13" s="122"/>
      <c r="H13" s="122"/>
      <c r="I13" s="30"/>
    </row>
    <row r="14" spans="2:9" ht="9.1999999999999993" customHeight="1" x14ac:dyDescent="0.2">
      <c r="B14" s="119"/>
      <c r="C14" s="118"/>
      <c r="D14" s="29"/>
      <c r="E14" s="122"/>
      <c r="F14" s="122"/>
      <c r="G14" s="122"/>
      <c r="H14" s="122"/>
      <c r="I14" s="30"/>
    </row>
    <row r="15" spans="2:9" ht="9.1999999999999993" customHeight="1" x14ac:dyDescent="0.2">
      <c r="B15" s="119"/>
      <c r="C15" s="118"/>
      <c r="D15" s="29"/>
      <c r="E15" s="122"/>
      <c r="F15" s="122"/>
      <c r="G15" s="122"/>
      <c r="H15" s="122"/>
      <c r="I15" s="30"/>
    </row>
    <row r="16" spans="2:9" ht="9.1999999999999993" customHeight="1" x14ac:dyDescent="0.2">
      <c r="B16" s="119"/>
      <c r="C16" s="118"/>
      <c r="E16" s="122"/>
      <c r="F16" s="122"/>
      <c r="G16" s="122"/>
      <c r="H16" s="122"/>
      <c r="I16" s="3"/>
    </row>
    <row r="17" spans="2:12" ht="9.1999999999999993" customHeight="1" x14ac:dyDescent="0.2">
      <c r="B17" s="119"/>
      <c r="C17" s="118"/>
      <c r="E17" s="122"/>
      <c r="F17" s="122"/>
      <c r="G17" s="122"/>
      <c r="H17" s="122"/>
      <c r="I17" s="3"/>
    </row>
    <row r="18" spans="2:12" ht="9.1999999999999993" customHeight="1" x14ac:dyDescent="0.2">
      <c r="B18" s="119"/>
      <c r="C18" s="118"/>
      <c r="E18" s="122"/>
      <c r="F18" s="122"/>
      <c r="G18" s="122"/>
      <c r="H18" s="122"/>
      <c r="I18" s="3"/>
    </row>
    <row r="19" spans="2:12" ht="9.1999999999999993" customHeight="1" x14ac:dyDescent="0.2">
      <c r="B19" s="119"/>
      <c r="C19" s="118"/>
      <c r="E19" s="122"/>
      <c r="F19" s="122"/>
      <c r="G19" s="122"/>
      <c r="H19" s="122"/>
      <c r="I19" s="3"/>
    </row>
    <row r="20" spans="2:12" ht="9.1999999999999993" customHeight="1" x14ac:dyDescent="0.2">
      <c r="B20" s="119"/>
      <c r="C20" s="118"/>
      <c r="D20" s="29"/>
      <c r="E20" s="121" t="str">
        <f>IF(Paramètres!$C$24&lt;&gt;"", Paramètres!$C$24, "") &amp;"
"&amp; IF(Paramètres!$C$28&lt;&gt;"", Paramètres!$C$28, "") &amp; "
" &amp; IF(Paramètres!$C$26&lt;&gt;"", Paramètres!$C$26, "")</f>
        <v xml:space="preserve">
</v>
      </c>
      <c r="F20" s="122"/>
      <c r="G20" s="122"/>
      <c r="H20" s="122"/>
      <c r="I20" s="24"/>
    </row>
    <row r="21" spans="2:12" ht="9.1999999999999993" customHeight="1" x14ac:dyDescent="0.3">
      <c r="B21" s="119"/>
      <c r="C21" s="118"/>
      <c r="D21" s="29"/>
      <c r="E21" s="122"/>
      <c r="F21" s="122"/>
      <c r="G21" s="122"/>
      <c r="H21" s="122"/>
      <c r="I21" s="25"/>
    </row>
    <row r="22" spans="2:12" ht="9.1999999999999993" customHeight="1" x14ac:dyDescent="0.3">
      <c r="B22" s="119"/>
      <c r="C22" s="118"/>
      <c r="D22" s="29"/>
      <c r="E22" s="122"/>
      <c r="F22" s="122"/>
      <c r="G22" s="122"/>
      <c r="H22" s="122"/>
      <c r="I22" s="25"/>
    </row>
    <row r="23" spans="2:12" ht="9.1999999999999993" customHeight="1" x14ac:dyDescent="0.2">
      <c r="B23" s="119"/>
      <c r="C23" s="118"/>
      <c r="D23" s="29"/>
      <c r="E23" s="122"/>
      <c r="F23" s="122"/>
      <c r="G23" s="122"/>
      <c r="H23" s="122"/>
      <c r="I23" s="24"/>
    </row>
    <row r="24" spans="2:12" ht="9.1999999999999993" customHeight="1" x14ac:dyDescent="0.2">
      <c r="B24" s="119"/>
      <c r="C24" s="118"/>
      <c r="D24" s="29"/>
      <c r="E24" s="122"/>
      <c r="F24" s="122"/>
      <c r="G24" s="122"/>
      <c r="H24" s="122"/>
      <c r="I24" s="24"/>
    </row>
    <row r="25" spans="2:12" ht="9.1999999999999993" customHeight="1" x14ac:dyDescent="0.2">
      <c r="B25" s="119"/>
      <c r="C25" s="118"/>
      <c r="E25" s="122"/>
      <c r="F25" s="122"/>
      <c r="G25" s="122"/>
      <c r="H25" s="122"/>
      <c r="I25" s="3"/>
    </row>
    <row r="26" spans="2:12" ht="9.1999999999999993" customHeight="1" x14ac:dyDescent="0.2">
      <c r="B26" s="119"/>
      <c r="C26" s="118"/>
      <c r="E26" s="122"/>
      <c r="F26" s="122"/>
      <c r="G26" s="122"/>
      <c r="H26" s="122"/>
      <c r="I26" s="3"/>
    </row>
    <row r="27" spans="2:12" ht="9.1999999999999993" customHeight="1" x14ac:dyDescent="0.2">
      <c r="B27" s="119"/>
      <c r="C27" s="118"/>
      <c r="E27" s="122"/>
      <c r="F27" s="122"/>
      <c r="G27" s="122"/>
      <c r="H27" s="122"/>
      <c r="I27" s="3"/>
      <c r="J27" s="4"/>
      <c r="K27" s="4"/>
      <c r="L27" s="4"/>
    </row>
    <row r="28" spans="2:12" ht="9.1999999999999993" customHeight="1" x14ac:dyDescent="0.2">
      <c r="B28" s="119"/>
      <c r="C28" s="118"/>
      <c r="D28" s="29"/>
      <c r="E28" s="123"/>
      <c r="F28" s="120"/>
      <c r="G28" s="120"/>
      <c r="H28" s="120"/>
      <c r="I28" s="26"/>
    </row>
    <row r="29" spans="2:12" ht="9.1999999999999993" customHeight="1" x14ac:dyDescent="0.2">
      <c r="B29" s="119"/>
      <c r="C29" s="118"/>
      <c r="D29" s="29"/>
      <c r="E29" s="120"/>
      <c r="F29" s="120"/>
      <c r="G29" s="120"/>
      <c r="H29" s="120"/>
      <c r="I29" s="26"/>
    </row>
    <row r="30" spans="2:12" ht="9.1999999999999993" customHeight="1" x14ac:dyDescent="0.2">
      <c r="B30" s="119"/>
      <c r="C30" s="118"/>
      <c r="D30" s="29"/>
      <c r="E30" s="120"/>
      <c r="F30" s="120"/>
      <c r="G30" s="120"/>
      <c r="H30" s="120"/>
      <c r="I30" s="26"/>
    </row>
    <row r="31" spans="2:12" ht="9.1999999999999993" customHeight="1" x14ac:dyDescent="0.2">
      <c r="B31" s="119"/>
      <c r="C31" s="118"/>
      <c r="D31" s="29"/>
      <c r="E31" s="120"/>
      <c r="F31" s="120"/>
      <c r="G31" s="120"/>
      <c r="H31" s="120"/>
      <c r="I31" s="26"/>
    </row>
    <row r="32" spans="2:12" ht="9.1999999999999993" customHeight="1" x14ac:dyDescent="0.2">
      <c r="B32" s="119"/>
      <c r="C32" s="118"/>
      <c r="D32" s="29"/>
      <c r="E32" s="120"/>
      <c r="F32" s="120"/>
      <c r="G32" s="120"/>
      <c r="H32" s="120"/>
      <c r="I32" s="26"/>
    </row>
    <row r="33" spans="2:9" ht="9.1999999999999993" customHeight="1" x14ac:dyDescent="0.2">
      <c r="B33" s="119"/>
      <c r="C33" s="118"/>
      <c r="D33" s="29"/>
      <c r="E33" s="120"/>
      <c r="F33" s="120"/>
      <c r="G33" s="120"/>
      <c r="H33" s="120"/>
      <c r="I33" s="26"/>
    </row>
    <row r="34" spans="2:9" ht="9.1999999999999993" customHeight="1" x14ac:dyDescent="0.2">
      <c r="B34" s="119"/>
      <c r="C34" s="118"/>
      <c r="D34" s="29"/>
      <c r="E34" s="120"/>
      <c r="F34" s="120"/>
      <c r="G34" s="120"/>
      <c r="H34" s="120"/>
      <c r="I34" s="26"/>
    </row>
    <row r="35" spans="2:9" ht="9.1999999999999993" customHeight="1" x14ac:dyDescent="0.2">
      <c r="B35" s="119"/>
      <c r="C35" s="118"/>
      <c r="D35" s="29"/>
      <c r="E35" s="120"/>
      <c r="F35" s="120"/>
      <c r="G35" s="120"/>
      <c r="H35" s="120"/>
      <c r="I35" s="26"/>
    </row>
    <row r="36" spans="2:9" ht="9.1999999999999993" customHeight="1" x14ac:dyDescent="0.2">
      <c r="B36" s="119"/>
      <c r="C36" s="118"/>
      <c r="D36" s="29"/>
      <c r="E36" s="120"/>
      <c r="F36" s="120"/>
      <c r="G36" s="120"/>
      <c r="H36" s="120"/>
      <c r="I36" s="26"/>
    </row>
    <row r="37" spans="2:9" ht="9.1999999999999993" customHeight="1" x14ac:dyDescent="0.2">
      <c r="B37" s="119"/>
      <c r="C37" s="118"/>
      <c r="D37" s="29"/>
      <c r="E37" s="120"/>
      <c r="F37" s="120"/>
      <c r="G37" s="120"/>
      <c r="H37" s="120"/>
      <c r="I37" s="26"/>
    </row>
    <row r="38" spans="2:9" ht="9.1999999999999993" customHeight="1" x14ac:dyDescent="0.2">
      <c r="B38" s="119"/>
      <c r="C38" s="118"/>
      <c r="D38" s="29"/>
      <c r="E38" s="120"/>
      <c r="F38" s="120"/>
      <c r="G38" s="120"/>
      <c r="H38" s="120"/>
      <c r="I38" s="26"/>
    </row>
    <row r="39" spans="2:9" ht="9.1999999999999993" customHeight="1" x14ac:dyDescent="0.2">
      <c r="B39" s="119"/>
      <c r="C39" s="118"/>
      <c r="D39" s="29"/>
      <c r="E39" s="120"/>
      <c r="F39" s="120"/>
      <c r="G39" s="120"/>
      <c r="H39" s="120"/>
      <c r="I39" s="26"/>
    </row>
    <row r="40" spans="2:9" ht="9.1999999999999993" customHeight="1" x14ac:dyDescent="0.2">
      <c r="B40" s="119"/>
      <c r="C40" s="118"/>
      <c r="D40" s="29"/>
      <c r="E40" s="120"/>
      <c r="F40" s="120"/>
      <c r="G40" s="120"/>
      <c r="H40" s="120"/>
      <c r="I40" s="26"/>
    </row>
    <row r="41" spans="2:9" ht="9.1999999999999993" customHeight="1" x14ac:dyDescent="0.2">
      <c r="B41" s="119"/>
      <c r="C41" s="118"/>
      <c r="D41" s="29"/>
      <c r="E41" s="120"/>
      <c r="F41" s="120"/>
      <c r="G41" s="120"/>
      <c r="H41" s="120"/>
      <c r="I41" s="26"/>
    </row>
    <row r="42" spans="2:9" ht="9.1999999999999993" customHeight="1" x14ac:dyDescent="0.2">
      <c r="B42" s="119"/>
      <c r="C42" s="118"/>
      <c r="D42" s="29"/>
      <c r="E42" s="120"/>
      <c r="F42" s="120"/>
      <c r="G42" s="120"/>
      <c r="H42" s="120"/>
      <c r="I42" s="26"/>
    </row>
    <row r="43" spans="2:9" ht="9.1999999999999993" customHeight="1" x14ac:dyDescent="0.2">
      <c r="B43" s="119"/>
      <c r="C43" s="118"/>
      <c r="D43" s="29"/>
      <c r="E43" s="120"/>
      <c r="F43" s="120"/>
      <c r="G43" s="120"/>
      <c r="H43" s="120"/>
      <c r="I43" s="26"/>
    </row>
    <row r="44" spans="2:9" ht="9.1999999999999993" customHeight="1" x14ac:dyDescent="0.2">
      <c r="B44" s="119"/>
      <c r="C44" s="118"/>
      <c r="E44" s="120"/>
      <c r="F44" s="120"/>
      <c r="G44" s="120"/>
      <c r="H44" s="120"/>
      <c r="I44" s="3"/>
    </row>
    <row r="45" spans="2:9" ht="9.1999999999999993" customHeight="1" x14ac:dyDescent="0.2">
      <c r="B45" s="119"/>
      <c r="C45" s="118"/>
      <c r="D45" s="29"/>
      <c r="E45" s="120"/>
      <c r="F45" s="120"/>
      <c r="G45" s="120"/>
      <c r="H45" s="120"/>
      <c r="I45" s="32"/>
    </row>
    <row r="46" spans="2:9" ht="9.1999999999999993" customHeight="1" x14ac:dyDescent="0.2">
      <c r="B46" s="119"/>
      <c r="C46" s="118"/>
      <c r="D46" s="29"/>
      <c r="E46" s="31"/>
      <c r="F46" s="31"/>
      <c r="G46" s="31"/>
      <c r="H46" s="31"/>
      <c r="I46" s="32"/>
    </row>
    <row r="47" spans="2:9" ht="9.1999999999999993" customHeight="1" x14ac:dyDescent="0.2">
      <c r="B47" s="119"/>
      <c r="C47" s="118"/>
      <c r="D47" s="29"/>
      <c r="E47" s="128" t="s">
        <v>294</v>
      </c>
      <c r="F47" s="128"/>
      <c r="G47" s="128"/>
      <c r="H47" s="128"/>
      <c r="I47" s="32"/>
    </row>
    <row r="48" spans="2:9" ht="9.1999999999999993" customHeight="1" x14ac:dyDescent="0.2">
      <c r="B48" s="119"/>
      <c r="C48" s="118"/>
      <c r="E48" s="128"/>
      <c r="F48" s="128"/>
      <c r="G48" s="128"/>
      <c r="H48" s="128"/>
      <c r="I48" s="3"/>
    </row>
    <row r="49" spans="2:9" ht="9.1999999999999993" customHeight="1" x14ac:dyDescent="0.2">
      <c r="B49" s="119"/>
      <c r="C49" s="118"/>
      <c r="D49" s="29"/>
      <c r="E49" s="128"/>
      <c r="F49" s="128"/>
      <c r="G49" s="128"/>
      <c r="H49" s="128"/>
      <c r="I49" s="33"/>
    </row>
    <row r="50" spans="2:9" ht="9.1999999999999993" customHeight="1" x14ac:dyDescent="0.2">
      <c r="B50" s="119"/>
      <c r="C50" s="118"/>
      <c r="D50" s="29"/>
      <c r="E50" s="128"/>
      <c r="F50" s="128"/>
      <c r="G50" s="128"/>
      <c r="H50" s="128"/>
      <c r="I50" s="33"/>
    </row>
    <row r="51" spans="2:9" ht="9.1999999999999993" customHeight="1" x14ac:dyDescent="0.2">
      <c r="B51" s="119"/>
      <c r="C51" s="118"/>
      <c r="D51" s="29"/>
      <c r="E51" s="128"/>
      <c r="F51" s="128"/>
      <c r="G51" s="128"/>
      <c r="H51" s="128"/>
      <c r="I51" s="33"/>
    </row>
    <row r="52" spans="2:9" ht="9.1999999999999993" customHeight="1" x14ac:dyDescent="0.2">
      <c r="B52" s="119"/>
      <c r="C52" s="118"/>
      <c r="D52" s="29"/>
      <c r="E52" s="128"/>
      <c r="F52" s="128"/>
      <c r="G52" s="128"/>
      <c r="H52" s="128"/>
      <c r="I52" s="33"/>
    </row>
    <row r="53" spans="2:9" ht="9.1999999999999993" customHeight="1" x14ac:dyDescent="0.2">
      <c r="B53" s="119"/>
      <c r="C53" s="118"/>
      <c r="D53" s="29"/>
      <c r="E53" s="128"/>
      <c r="F53" s="128"/>
      <c r="G53" s="128"/>
      <c r="H53" s="128"/>
      <c r="I53" s="33"/>
    </row>
    <row r="54" spans="2:9" ht="9.1999999999999993" customHeight="1" x14ac:dyDescent="0.2">
      <c r="B54" s="119"/>
      <c r="C54" s="118"/>
      <c r="D54" s="29"/>
      <c r="E54" s="128"/>
      <c r="F54" s="128"/>
      <c r="G54" s="128"/>
      <c r="H54" s="128"/>
      <c r="I54" s="33"/>
    </row>
    <row r="55" spans="2:9" ht="9.1999999999999993" customHeight="1" x14ac:dyDescent="0.2">
      <c r="B55" s="119"/>
      <c r="C55" s="118"/>
      <c r="D55" s="29"/>
      <c r="E55" s="128"/>
      <c r="F55" s="128"/>
      <c r="G55" s="128"/>
      <c r="H55" s="128"/>
      <c r="I55" s="33"/>
    </row>
    <row r="56" spans="2:9" ht="9.1999999999999993" customHeight="1" x14ac:dyDescent="0.2">
      <c r="B56" s="119"/>
      <c r="C56" s="118"/>
      <c r="D56" s="29"/>
      <c r="E56" s="128"/>
      <c r="F56" s="128"/>
      <c r="G56" s="128"/>
      <c r="H56" s="128"/>
      <c r="I56" s="33"/>
    </row>
    <row r="57" spans="2:9" ht="9.1999999999999993" customHeight="1" x14ac:dyDescent="0.2">
      <c r="B57" s="119"/>
      <c r="C57" s="118"/>
      <c r="E57" s="128"/>
      <c r="F57" s="128"/>
      <c r="G57" s="128"/>
      <c r="H57" s="128"/>
      <c r="I57" s="3"/>
    </row>
    <row r="58" spans="2:9" ht="9.1999999999999993" customHeight="1" x14ac:dyDescent="0.2">
      <c r="B58" s="119"/>
      <c r="C58" s="118"/>
      <c r="E58" s="128"/>
      <c r="F58" s="128"/>
      <c r="G58" s="128"/>
      <c r="H58" s="128"/>
      <c r="I58" s="3"/>
    </row>
    <row r="59" spans="2:9" ht="9.1999999999999993" customHeight="1" x14ac:dyDescent="0.2">
      <c r="B59" s="119"/>
      <c r="C59" s="118"/>
      <c r="I59" s="3"/>
    </row>
    <row r="60" spans="2:9" ht="9.1999999999999993" customHeight="1" x14ac:dyDescent="0.2">
      <c r="B60" s="119"/>
      <c r="C60" s="118"/>
      <c r="E60" s="123" t="str">
        <f xml:space="preserve"> IF(Paramètres!$C$9&lt;&gt;"", Paramètres!$C$9, "")</f>
        <v>Lot n°01</v>
      </c>
      <c r="F60" s="127"/>
      <c r="G60" s="127"/>
      <c r="H60" s="127"/>
      <c r="I60" s="3"/>
    </row>
    <row r="61" spans="2:9" ht="9.1999999999999993" customHeight="1" x14ac:dyDescent="0.2">
      <c r="B61" s="119"/>
      <c r="C61" s="118"/>
      <c r="E61" s="127"/>
      <c r="F61" s="127"/>
      <c r="G61" s="127"/>
      <c r="H61" s="127"/>
      <c r="I61" s="3"/>
    </row>
    <row r="62" spans="2:9" ht="9.1999999999999993" customHeight="1" x14ac:dyDescent="0.2">
      <c r="B62" s="119"/>
      <c r="C62" s="118"/>
      <c r="E62" s="127"/>
      <c r="F62" s="127"/>
      <c r="G62" s="127"/>
      <c r="H62" s="127"/>
      <c r="I62" s="3"/>
    </row>
    <row r="63" spans="2:9" ht="9.1999999999999993" customHeight="1" x14ac:dyDescent="0.2">
      <c r="B63" s="119"/>
      <c r="C63" s="118"/>
      <c r="E63" s="123" t="str">
        <f xml:space="preserve"> IF(Paramètres!$C$11&lt;&gt;"", Paramètres!$C$11, "")</f>
        <v>GROS-ŒUVRE</v>
      </c>
      <c r="F63" s="123"/>
      <c r="G63" s="123"/>
      <c r="H63" s="123"/>
      <c r="I63" s="3"/>
    </row>
    <row r="64" spans="2:9" ht="9.1999999999999993" customHeight="1" x14ac:dyDescent="0.2">
      <c r="B64" s="119"/>
      <c r="C64" s="118"/>
      <c r="E64" s="123"/>
      <c r="F64" s="123"/>
      <c r="G64" s="123"/>
      <c r="H64" s="123"/>
      <c r="I64" s="3"/>
    </row>
    <row r="65" spans="2:9" ht="9.1999999999999993" customHeight="1" x14ac:dyDescent="0.2">
      <c r="B65" s="119"/>
      <c r="C65" s="118"/>
      <c r="E65" s="123"/>
      <c r="F65" s="123"/>
      <c r="G65" s="123"/>
      <c r="H65" s="123"/>
      <c r="I65" s="3"/>
    </row>
    <row r="66" spans="2:9" ht="9.1999999999999993" customHeight="1" x14ac:dyDescent="0.2">
      <c r="B66" s="119"/>
      <c r="C66" s="118"/>
      <c r="E66" s="123"/>
      <c r="F66" s="123"/>
      <c r="G66" s="123"/>
      <c r="H66" s="123"/>
      <c r="I66" s="3"/>
    </row>
    <row r="67" spans="2:9" ht="9.1999999999999993" customHeight="1" x14ac:dyDescent="0.2">
      <c r="B67" s="119"/>
      <c r="C67" s="118"/>
      <c r="E67" s="123"/>
      <c r="F67" s="123"/>
      <c r="G67" s="123"/>
      <c r="H67" s="123"/>
      <c r="I67" s="3"/>
    </row>
    <row r="68" spans="2:9" ht="9.1999999999999993" customHeight="1" x14ac:dyDescent="0.2">
      <c r="B68" s="119"/>
      <c r="C68" s="118"/>
      <c r="E68" s="123"/>
      <c r="F68" s="123"/>
      <c r="G68" s="123"/>
      <c r="H68" s="123"/>
      <c r="I68" s="3"/>
    </row>
    <row r="69" spans="2:9" ht="9.1999999999999993" customHeight="1" x14ac:dyDescent="0.2">
      <c r="B69" s="119"/>
      <c r="C69" s="118"/>
      <c r="E69" s="123"/>
      <c r="F69" s="123"/>
      <c r="G69" s="123"/>
      <c r="H69" s="123"/>
      <c r="I69" s="3"/>
    </row>
    <row r="70" spans="2:9" ht="9.1999999999999993" customHeight="1" x14ac:dyDescent="0.2">
      <c r="B70" s="119"/>
      <c r="C70" s="118"/>
      <c r="F70" s="4"/>
      <c r="G70" s="4"/>
      <c r="I70" s="3"/>
    </row>
    <row r="71" spans="2:9" ht="9.1999999999999993" customHeight="1" x14ac:dyDescent="0.2">
      <c r="B71" s="119"/>
      <c r="C71" s="124"/>
      <c r="I71" s="3"/>
    </row>
    <row r="72" spans="2:9" ht="9.1999999999999993" customHeight="1" x14ac:dyDescent="0.2">
      <c r="B72" s="119"/>
      <c r="C72" s="118"/>
      <c r="I72" s="3"/>
    </row>
    <row r="73" spans="2:9" ht="9.1999999999999993" customHeight="1" x14ac:dyDescent="0.2">
      <c r="B73" s="119"/>
      <c r="C73" s="118"/>
      <c r="I73" s="3"/>
    </row>
    <row r="74" spans="2:9" ht="9.1999999999999993" customHeight="1" x14ac:dyDescent="0.2">
      <c r="B74" s="119"/>
      <c r="C74" s="118"/>
      <c r="I74" s="3"/>
    </row>
    <row r="75" spans="2:9" ht="9.1999999999999993" customHeight="1" x14ac:dyDescent="0.2">
      <c r="B75" s="119"/>
      <c r="C75" s="118"/>
      <c r="I75" s="3"/>
    </row>
    <row r="76" spans="2:9" ht="9.1999999999999993" customHeight="1" x14ac:dyDescent="0.2">
      <c r="B76" s="119"/>
      <c r="C76" s="118"/>
      <c r="I76" s="3"/>
    </row>
    <row r="77" spans="2:9" ht="9.1999999999999993" customHeight="1" x14ac:dyDescent="0.2">
      <c r="B77" s="119"/>
      <c r="C77" s="118"/>
      <c r="I77" s="3"/>
    </row>
    <row r="78" spans="2:9" ht="9.1999999999999993" customHeight="1" x14ac:dyDescent="0.2">
      <c r="B78" s="129" t="s">
        <v>295</v>
      </c>
      <c r="C78" s="118"/>
      <c r="F78" s="130" t="s">
        <v>0</v>
      </c>
      <c r="G78" s="130">
        <f>IF(Paramètres!$C$7&lt;&gt;"", Paramètres!$C$7, "")</f>
        <v>440</v>
      </c>
      <c r="I78" s="3"/>
    </row>
    <row r="79" spans="2:9" ht="9.1999999999999993" customHeight="1" x14ac:dyDescent="0.2">
      <c r="B79" s="119"/>
      <c r="C79" s="118"/>
      <c r="F79" s="131"/>
      <c r="G79" s="131"/>
      <c r="I79" s="3"/>
    </row>
    <row r="80" spans="2:9" ht="9.1999999999999993" customHeight="1" x14ac:dyDescent="0.2">
      <c r="B80" s="119"/>
      <c r="C80" s="118"/>
      <c r="F80" s="130" t="s">
        <v>1</v>
      </c>
      <c r="G80" s="132">
        <f>IF(Paramètres!$C$13&lt;&gt;"", Paramètres!$C$13, "")</f>
        <v>44829</v>
      </c>
      <c r="I80" s="3"/>
    </row>
    <row r="81" spans="2:9" ht="9.1999999999999993" customHeight="1" x14ac:dyDescent="0.2">
      <c r="B81" s="119"/>
      <c r="C81" s="118"/>
      <c r="F81" s="131"/>
      <c r="G81" s="131"/>
      <c r="I81" s="3"/>
    </row>
    <row r="82" spans="2:9" ht="9.1999999999999993" customHeight="1" x14ac:dyDescent="0.2">
      <c r="B82" s="119"/>
      <c r="C82" s="118"/>
      <c r="F82" s="130" t="s">
        <v>21</v>
      </c>
      <c r="G82" s="130" t="str">
        <f>IF(Paramètres!$C$15&lt;&gt;"", Paramètres!$C$15, "")</f>
        <v>DCE</v>
      </c>
      <c r="I82" s="3"/>
    </row>
    <row r="83" spans="2:9" ht="9.1999999999999993" customHeight="1" x14ac:dyDescent="0.2">
      <c r="B83" s="119"/>
      <c r="C83" s="118"/>
      <c r="F83" s="131"/>
      <c r="G83" s="131"/>
      <c r="I83" s="3"/>
    </row>
    <row r="84" spans="2:9" ht="9.1999999999999993" customHeight="1" x14ac:dyDescent="0.2">
      <c r="B84" s="119"/>
      <c r="C84" s="118"/>
      <c r="F84" s="130" t="s">
        <v>2</v>
      </c>
      <c r="G84" s="130" t="str">
        <f>IF(Paramètres!$C$17&lt;&gt;"", Paramètres!$C$17, "")</f>
        <v>C</v>
      </c>
      <c r="H84" s="35"/>
      <c r="I84" s="36"/>
    </row>
    <row r="85" spans="2:9" ht="9.1999999999999993" customHeight="1" x14ac:dyDescent="0.2">
      <c r="B85" s="23"/>
      <c r="C85" s="27"/>
      <c r="F85" s="131"/>
      <c r="G85" s="131"/>
      <c r="H85" s="35"/>
      <c r="I85" s="36"/>
    </row>
    <row r="86" spans="2:9" ht="9.1999999999999993" customHeight="1" x14ac:dyDescent="0.2">
      <c r="B86" s="37"/>
      <c r="C86" s="38"/>
      <c r="D86" s="5"/>
      <c r="E86" s="5"/>
      <c r="F86" s="5"/>
      <c r="G86" s="5"/>
      <c r="H86" s="28"/>
      <c r="I86" s="7"/>
    </row>
    <row r="90" spans="2:9" x14ac:dyDescent="0.2">
      <c r="C90" s="34"/>
    </row>
    <row r="91" spans="2:9" x14ac:dyDescent="0.2">
      <c r="C91" s="34"/>
    </row>
    <row r="92" spans="2:9" x14ac:dyDescent="0.2">
      <c r="C92" s="34"/>
    </row>
    <row r="93" spans="2:9" x14ac:dyDescent="0.2">
      <c r="C93" s="34"/>
    </row>
    <row r="94" spans="2:9" x14ac:dyDescent="0.2">
      <c r="C94" s="34"/>
    </row>
    <row r="95" spans="2:9" x14ac:dyDescent="0.2">
      <c r="C95" s="34"/>
    </row>
    <row r="697" spans="4:5" x14ac:dyDescent="0.2">
      <c r="D697" s="6"/>
      <c r="E697" s="6"/>
    </row>
  </sheetData>
  <sheetProtection algorithmName="SHA-512" hashValue="AtbENvIobNWJU8K1ULxqR5Fs3fXs1hnpzsfeaLlw0K4AaKYGaTDGwL7K6Ym0NyVR1ubTb59HV15YLFSIvqGEcw==" saltValue="BWfclBcnJwFOetut7DR57g==" spinCount="100000" sheet="1" scenarios="1" selectLockedCells="1"/>
  <mergeCells count="38">
    <mergeCell ref="B57:B63"/>
    <mergeCell ref="B64:B70"/>
    <mergeCell ref="B71:B77"/>
    <mergeCell ref="B78:C84"/>
    <mergeCell ref="G78:G79"/>
    <mergeCell ref="G84:G85"/>
    <mergeCell ref="F78:F79"/>
    <mergeCell ref="F84:F85"/>
    <mergeCell ref="F80:F81"/>
    <mergeCell ref="G80:G81"/>
    <mergeCell ref="G82:G83"/>
    <mergeCell ref="F82:F83"/>
    <mergeCell ref="E2:H10"/>
    <mergeCell ref="E11:H19"/>
    <mergeCell ref="E20:H27"/>
    <mergeCell ref="E28:H45"/>
    <mergeCell ref="C71:C77"/>
    <mergeCell ref="C64:C70"/>
    <mergeCell ref="C57:C63"/>
    <mergeCell ref="E63:H69"/>
    <mergeCell ref="C1:C7"/>
    <mergeCell ref="E60:H62"/>
    <mergeCell ref="E47:H58"/>
    <mergeCell ref="B1:B7"/>
    <mergeCell ref="C29:C35"/>
    <mergeCell ref="C36:C42"/>
    <mergeCell ref="C43:C49"/>
    <mergeCell ref="C50:C56"/>
    <mergeCell ref="B29:B35"/>
    <mergeCell ref="B36:B42"/>
    <mergeCell ref="B43:B49"/>
    <mergeCell ref="B50:B56"/>
    <mergeCell ref="B8:B14"/>
    <mergeCell ref="C8:C14"/>
    <mergeCell ref="B15:B21"/>
    <mergeCell ref="C15:C21"/>
    <mergeCell ref="B22:B28"/>
    <mergeCell ref="C22:C28"/>
  </mergeCells>
  <phoneticPr fontId="0" type="noConversion"/>
  <pageMargins left="0.23622047244094491" right="0.23622047244094491" top="0.35433070866141736" bottom="0.47244094488188981" header="0.27559055118110237" footer="0.43307086614173229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8"/>
  <sheetViews>
    <sheetView tabSelected="1" workbookViewId="0">
      <selection activeCell="F16" sqref="F16"/>
    </sheetView>
  </sheetViews>
  <sheetFormatPr baseColWidth="10" defaultRowHeight="12.75" x14ac:dyDescent="0.2"/>
  <cols>
    <col min="1" max="1" width="11.42578125" style="8" customWidth="1"/>
    <col min="2" max="2" width="35" style="10" bestFit="1" customWidth="1"/>
    <col min="3" max="3" width="11.42578125" style="12" customWidth="1"/>
    <col min="4" max="10" width="11.42578125" style="10" customWidth="1"/>
  </cols>
  <sheetData>
    <row r="1" spans="1:10" x14ac:dyDescent="0.2">
      <c r="B1" s="9" t="s">
        <v>15</v>
      </c>
      <c r="J1" s="19" t="s">
        <v>18</v>
      </c>
    </row>
    <row r="3" spans="1:10" ht="25.5" customHeight="1" x14ac:dyDescent="0.2">
      <c r="A3" s="8" t="s">
        <v>4</v>
      </c>
      <c r="B3" s="10" t="s">
        <v>16</v>
      </c>
      <c r="C3" s="133" t="s">
        <v>296</v>
      </c>
      <c r="D3" s="134"/>
      <c r="E3" s="134"/>
      <c r="F3" s="134"/>
      <c r="G3" s="134"/>
      <c r="H3" s="134"/>
      <c r="I3" s="134"/>
      <c r="J3" s="135"/>
    </row>
    <row r="5" spans="1:10" ht="25.5" customHeight="1" x14ac:dyDescent="0.2">
      <c r="A5" s="8" t="s">
        <v>7</v>
      </c>
      <c r="B5" s="10" t="s">
        <v>5</v>
      </c>
      <c r="C5" s="133" t="s">
        <v>297</v>
      </c>
      <c r="D5" s="134"/>
      <c r="E5" s="134"/>
      <c r="F5" s="134"/>
      <c r="G5" s="134"/>
      <c r="H5" s="134"/>
      <c r="I5" s="134"/>
      <c r="J5" s="135"/>
    </row>
    <row r="6" spans="1:10" x14ac:dyDescent="0.2">
      <c r="D6" s="20"/>
      <c r="E6" s="20"/>
      <c r="F6" s="20"/>
      <c r="G6" s="20"/>
      <c r="H6" s="20"/>
    </row>
    <row r="7" spans="1:10" x14ac:dyDescent="0.2">
      <c r="A7" s="8" t="s">
        <v>9</v>
      </c>
      <c r="B7" s="10" t="s">
        <v>23</v>
      </c>
      <c r="C7" s="13">
        <v>440</v>
      </c>
      <c r="D7" s="20"/>
      <c r="E7" s="20"/>
      <c r="F7" s="20"/>
      <c r="G7" s="20"/>
      <c r="H7" s="20"/>
    </row>
    <row r="8" spans="1:10" x14ac:dyDescent="0.2">
      <c r="D8" s="20"/>
      <c r="E8" s="20"/>
      <c r="F8" s="20"/>
      <c r="G8" s="20"/>
      <c r="H8" s="20"/>
    </row>
    <row r="9" spans="1:10" x14ac:dyDescent="0.2">
      <c r="A9" s="8" t="s">
        <v>12</v>
      </c>
      <c r="B9" s="10" t="s">
        <v>11</v>
      </c>
      <c r="C9" s="13" t="s">
        <v>60</v>
      </c>
      <c r="D9" s="20"/>
      <c r="E9" s="20"/>
      <c r="F9" s="20"/>
      <c r="G9" s="20"/>
      <c r="H9" s="20"/>
    </row>
    <row r="10" spans="1:10" x14ac:dyDescent="0.2">
      <c r="D10" s="20"/>
      <c r="E10" s="20"/>
      <c r="F10" s="20"/>
      <c r="G10" s="20"/>
      <c r="H10" s="20"/>
    </row>
    <row r="11" spans="1:10" ht="25.5" customHeight="1" x14ac:dyDescent="0.2">
      <c r="A11" s="8" t="s">
        <v>13</v>
      </c>
      <c r="B11" s="10" t="s">
        <v>8</v>
      </c>
      <c r="C11" s="133" t="s">
        <v>61</v>
      </c>
      <c r="D11" s="134"/>
      <c r="E11" s="134"/>
      <c r="F11" s="134"/>
      <c r="G11" s="134"/>
      <c r="H11" s="134"/>
      <c r="I11" s="134"/>
      <c r="J11" s="135"/>
    </row>
    <row r="12" spans="1:10" x14ac:dyDescent="0.2">
      <c r="D12" s="20"/>
      <c r="E12" s="20"/>
      <c r="F12" s="20"/>
      <c r="G12" s="20"/>
      <c r="H12" s="20"/>
    </row>
    <row r="13" spans="1:10" x14ac:dyDescent="0.2">
      <c r="A13" s="8" t="s">
        <v>17</v>
      </c>
      <c r="B13" s="10" t="s">
        <v>10</v>
      </c>
      <c r="C13" s="14">
        <v>44829</v>
      </c>
      <c r="D13" s="20"/>
      <c r="E13" s="20"/>
      <c r="F13" s="20"/>
      <c r="G13" s="20"/>
      <c r="H13" s="20"/>
    </row>
    <row r="14" spans="1:10" x14ac:dyDescent="0.2">
      <c r="C14" s="21"/>
      <c r="D14" s="20"/>
      <c r="E14" s="20"/>
      <c r="F14" s="20"/>
      <c r="G14" s="20"/>
      <c r="H14" s="20"/>
    </row>
    <row r="15" spans="1:10" x14ac:dyDescent="0.2">
      <c r="A15" s="8" t="s">
        <v>25</v>
      </c>
      <c r="B15" s="10" t="s">
        <v>22</v>
      </c>
      <c r="C15" s="14" t="s">
        <v>298</v>
      </c>
      <c r="D15" s="20"/>
      <c r="E15" s="20"/>
      <c r="F15" s="20"/>
      <c r="G15" s="20"/>
      <c r="H15" s="20"/>
    </row>
    <row r="16" spans="1:10" x14ac:dyDescent="0.2">
      <c r="C16" s="21"/>
      <c r="D16" s="20"/>
      <c r="E16" s="20"/>
      <c r="F16" s="20"/>
      <c r="G16" s="20"/>
      <c r="H16" s="20"/>
    </row>
    <row r="17" spans="1:10" x14ac:dyDescent="0.2">
      <c r="A17" s="8" t="s">
        <v>26</v>
      </c>
      <c r="B17" s="10" t="s">
        <v>24</v>
      </c>
      <c r="C17" s="138" t="s">
        <v>315</v>
      </c>
      <c r="D17" s="20"/>
      <c r="E17" s="20"/>
      <c r="F17" s="20"/>
      <c r="G17" s="20"/>
      <c r="H17" s="20"/>
    </row>
    <row r="18" spans="1:10" x14ac:dyDescent="0.2">
      <c r="D18" s="20"/>
      <c r="E18" s="20"/>
      <c r="F18" s="20"/>
      <c r="G18" s="20"/>
      <c r="H18" s="20"/>
    </row>
    <row r="19" spans="1:10" x14ac:dyDescent="0.2">
      <c r="A19" s="8" t="s">
        <v>27</v>
      </c>
      <c r="B19" s="10" t="s">
        <v>6</v>
      </c>
      <c r="C19" s="15">
        <v>0.2</v>
      </c>
      <c r="E19" s="10" t="s">
        <v>3</v>
      </c>
    </row>
    <row r="20" spans="1:10" x14ac:dyDescent="0.2">
      <c r="C20" s="16">
        <v>5.5E-2</v>
      </c>
      <c r="E20" s="11" t="s">
        <v>14</v>
      </c>
    </row>
    <row r="21" spans="1:10" x14ac:dyDescent="0.2">
      <c r="C21" s="17">
        <v>0</v>
      </c>
      <c r="E21" s="11" t="s">
        <v>19</v>
      </c>
    </row>
    <row r="22" spans="1:10" x14ac:dyDescent="0.2">
      <c r="C22" s="18">
        <v>0</v>
      </c>
      <c r="E22" s="11" t="s">
        <v>20</v>
      </c>
    </row>
    <row r="24" spans="1:10" x14ac:dyDescent="0.2">
      <c r="A24" s="8">
        <v>10</v>
      </c>
      <c r="B24" s="10" t="s">
        <v>28</v>
      </c>
      <c r="C24" s="136"/>
      <c r="D24" s="134"/>
      <c r="E24" s="134"/>
      <c r="F24" s="134"/>
      <c r="G24" s="134"/>
      <c r="H24" s="134"/>
      <c r="I24" s="134"/>
      <c r="J24" s="135"/>
    </row>
    <row r="26" spans="1:10" x14ac:dyDescent="0.2">
      <c r="A26" s="8">
        <v>11</v>
      </c>
      <c r="B26" s="10" t="s">
        <v>29</v>
      </c>
      <c r="C26" s="39"/>
    </row>
    <row r="28" spans="1:10" x14ac:dyDescent="0.2">
      <c r="A28" s="8">
        <v>12</v>
      </c>
      <c r="B28" s="10" t="s">
        <v>30</v>
      </c>
      <c r="C28" s="133"/>
      <c r="D28" s="134"/>
      <c r="E28" s="134"/>
      <c r="F28" s="134"/>
      <c r="G28" s="134"/>
      <c r="H28" s="134"/>
      <c r="I28" s="134"/>
      <c r="J28" s="135"/>
    </row>
  </sheetData>
  <sheetProtection algorithmName="SHA-512" hashValue="gPjpDoll0TNkt8c/z2PDc6FPbsdxv0UxEKYyBp3RvHosis2MdD6F8YokMi83Hu46tZnxUDdIX4cNjPQ9e2b8ew==" saltValue="DnLnnnZJ0g5qiV3RUfxoCA==" spinCount="100000" sheet="1" selectLockedCells="1"/>
  <mergeCells count="5">
    <mergeCell ref="C28:J28"/>
    <mergeCell ref="C5:J5"/>
    <mergeCell ref="C3:J3"/>
    <mergeCell ref="C11:J11"/>
    <mergeCell ref="C24:J24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"/>
  <sheetViews>
    <sheetView workbookViewId="0"/>
  </sheetViews>
  <sheetFormatPr baseColWidth="10" defaultRowHeight="12.75" x14ac:dyDescent="0.2"/>
  <sheetData>
    <row r="1" spans="1:2" x14ac:dyDescent="0.2">
      <c r="A1" t="s">
        <v>299</v>
      </c>
      <c r="B1" t="s">
        <v>300</v>
      </c>
    </row>
    <row r="2" spans="1:2" x14ac:dyDescent="0.2">
      <c r="A2" t="s">
        <v>301</v>
      </c>
      <c r="B2" t="s">
        <v>296</v>
      </c>
    </row>
    <row r="3" spans="1:2" x14ac:dyDescent="0.2">
      <c r="A3" t="s">
        <v>302</v>
      </c>
      <c r="B3">
        <v>1</v>
      </c>
    </row>
    <row r="4" spans="1:2" x14ac:dyDescent="0.2">
      <c r="A4" t="s">
        <v>303</v>
      </c>
      <c r="B4">
        <v>0</v>
      </c>
    </row>
    <row r="5" spans="1:2" x14ac:dyDescent="0.2">
      <c r="A5" t="s">
        <v>304</v>
      </c>
      <c r="B5">
        <v>0</v>
      </c>
    </row>
    <row r="6" spans="1:2" x14ac:dyDescent="0.2">
      <c r="A6" t="s">
        <v>305</v>
      </c>
      <c r="B6">
        <v>1</v>
      </c>
    </row>
    <row r="7" spans="1:2" x14ac:dyDescent="0.2">
      <c r="A7" t="s">
        <v>306</v>
      </c>
      <c r="B7">
        <v>0</v>
      </c>
    </row>
    <row r="8" spans="1:2" x14ac:dyDescent="0.2">
      <c r="A8" t="s">
        <v>307</v>
      </c>
      <c r="B8">
        <v>0</v>
      </c>
    </row>
    <row r="9" spans="1:2" x14ac:dyDescent="0.2">
      <c r="A9" t="s">
        <v>308</v>
      </c>
      <c r="B9">
        <v>0</v>
      </c>
    </row>
  </sheetData>
  <sheetProtection algorithmName="SHA-512" hashValue="E8djLsZbtYUYLSHGMdO97XKK4WsCrYY9paSaPoQri8xo7RTFc1ZDs7n5Hbe29ygUsnXZ7eqeoRByeP3bfcefFQ==" saltValue="wFs17ntLJscJIZqvlaVFhg==" spinCount="100000" sheet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11</vt:i4>
      </vt:variant>
    </vt:vector>
  </HeadingPairs>
  <TitlesOfParts>
    <vt:vector size="15" baseType="lpstr">
      <vt:lpstr>DPGF</vt:lpstr>
      <vt:lpstr>Page de garde</vt:lpstr>
      <vt:lpstr>Paramètres</vt:lpstr>
      <vt:lpstr>Version</vt:lpstr>
      <vt:lpstr>CODELOT</vt:lpstr>
      <vt:lpstr>DATEVALEUR</vt:lpstr>
      <vt:lpstr>DPGF!Impression_des_titres</vt:lpstr>
      <vt:lpstr>TAUXTVA1</vt:lpstr>
      <vt:lpstr>TAUXTVA2</vt:lpstr>
      <vt:lpstr>TAUXTVA3</vt:lpstr>
      <vt:lpstr>TAUXTVA4</vt:lpstr>
      <vt:lpstr>TITREDOC</vt:lpstr>
      <vt:lpstr>TITREDOSSIER</vt:lpstr>
      <vt:lpstr>TITRELOT</vt:lpstr>
      <vt:lpstr>'Page de garde'!Zone_d_impression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</dc:creator>
  <cp:lastModifiedBy>jarcet4</cp:lastModifiedBy>
  <cp:lastPrinted>2011-03-29T06:52:24Z</cp:lastPrinted>
  <dcterms:created xsi:type="dcterms:W3CDTF">2005-02-10T10:20:05Z</dcterms:created>
  <dcterms:modified xsi:type="dcterms:W3CDTF">2022-09-26T03:38:56Z</dcterms:modified>
</cp:coreProperties>
</file>