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GENCE\0-PROJETS 2013\440 - FSH TALON\2-ETU\2-DCE 220113\REND\220929imm\"/>
    </mc:Choice>
  </mc:AlternateContent>
  <xr:revisionPtr revIDLastSave="0" documentId="13_ncr:1_{E4AA6D69-91BC-4638-AC74-795D11B19CF4}" xr6:coauthVersionLast="47" xr6:coauthVersionMax="47" xr10:uidLastSave="{00000000-0000-0000-0000-000000000000}"/>
  <workbookProtection workbookAlgorithmName="SHA-512" workbookHashValue="JnmOdtMUetliMobFQ2u6JfiB9QO6KMWnuXdGeqY7BTuRP60djI0JiRxgzsqNveg6+tbNK6ZdPDwzaByjZpgxEw==" workbookSaltValue="V170DKyQKKYKLcc6N33+Tg==" workbookSpinCount="100000" lockStructure="1"/>
  <bookViews>
    <workbookView xWindow="-120" yWindow="-120" windowWidth="29040" windowHeight="15840" activeTab="1" xr2:uid="{00000000-000D-0000-FFFF-FFFF00000000}"/>
  </bookViews>
  <sheets>
    <sheet name="DPGF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DPGF!$1:$3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2" l="1"/>
  <c r="J360" i="1"/>
  <c r="J354" i="1" l="1"/>
  <c r="J348" i="1"/>
  <c r="J340" i="1"/>
  <c r="J333" i="1"/>
  <c r="J327" i="1"/>
  <c r="J322" i="1"/>
  <c r="J315" i="1"/>
  <c r="J309" i="1"/>
  <c r="J303" i="1"/>
  <c r="J294" i="1"/>
  <c r="J288" i="1"/>
  <c r="J282" i="1"/>
  <c r="J276" i="1"/>
  <c r="J267" i="1"/>
  <c r="J261" i="1"/>
  <c r="J255" i="1"/>
  <c r="J249" i="1"/>
  <c r="J243" i="1"/>
  <c r="J235" i="1"/>
  <c r="J229" i="1"/>
  <c r="J224" i="1"/>
  <c r="J219" i="1"/>
  <c r="J217" i="1"/>
  <c r="J212" i="1"/>
  <c r="J209" i="1"/>
  <c r="J204" i="1"/>
  <c r="J201" i="1"/>
  <c r="J195" i="1"/>
  <c r="J193" i="1"/>
  <c r="J188" i="1"/>
  <c r="J182" i="1"/>
  <c r="J180" i="1"/>
  <c r="J175" i="1"/>
  <c r="J173" i="1"/>
  <c r="J163" i="1"/>
  <c r="J161" i="1"/>
  <c r="J159" i="1"/>
  <c r="J157" i="1"/>
  <c r="J153" i="1"/>
  <c r="J151" i="1"/>
  <c r="J149" i="1"/>
  <c r="J147" i="1"/>
  <c r="J146" i="1"/>
  <c r="J139" i="1"/>
  <c r="J137" i="1"/>
  <c r="J132" i="1"/>
  <c r="J129" i="1"/>
  <c r="J123" i="1"/>
  <c r="J118" i="1"/>
  <c r="J113" i="1"/>
  <c r="J108" i="1"/>
  <c r="J106" i="1"/>
  <c r="J98" i="1"/>
  <c r="J91" i="1"/>
  <c r="J88" i="1"/>
  <c r="J85" i="1"/>
  <c r="J76" i="1"/>
  <c r="J73" i="1"/>
  <c r="J64" i="1"/>
  <c r="J59" i="1"/>
  <c r="J54" i="1"/>
  <c r="J46" i="1"/>
  <c r="J44" i="1"/>
  <c r="J42" i="1"/>
  <c r="J40" i="1"/>
  <c r="J33" i="1"/>
  <c r="J31" i="1"/>
  <c r="J26" i="1"/>
  <c r="J24" i="1"/>
  <c r="J19" i="1"/>
  <c r="J14" i="1"/>
  <c r="F367" i="1" s="1"/>
  <c r="E63" i="2"/>
  <c r="E60" i="2"/>
  <c r="E20" i="2"/>
  <c r="E11" i="2"/>
  <c r="G82" i="2"/>
  <c r="G78" i="2"/>
  <c r="F373" i="1" l="1"/>
  <c r="F375" i="1" s="1"/>
  <c r="F379" i="1" l="1"/>
  <c r="F381" i="1" s="1"/>
  <c r="F369" i="1"/>
</calcChain>
</file>

<file path=xl/sharedStrings.xml><?xml version="1.0" encoding="utf-8"?>
<sst xmlns="http://schemas.openxmlformats.org/spreadsheetml/2006/main" count="710" uniqueCount="405">
  <si>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</si>
  <si>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</si>
  <si>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</si>
  <si>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</si>
  <si>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</si>
  <si>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</si>
  <si>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</si>
  <si>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</si>
  <si>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</si>
  <si>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</si>
  <si>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</si>
  <si>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</si>
  <si>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</si>
  <si>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</si>
  <si>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</si>
  <si>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</si>
  <si>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</si>
  <si>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</si>
  <si>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</si>
  <si>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</si>
  <si>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</si>
  <si>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</si>
  <si>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</si>
  <si>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</si>
  <si>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</si>
  <si>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</si>
  <si>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</si>
  <si>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</si>
  <si>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</si>
  <si>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</si>
  <si>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</si>
  <si>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</si>
  <si>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</si>
  <si>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</si>
  <si>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</si>
  <si>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</si>
  <si>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</si>
  <si>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</si>
  <si>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</si>
  <si>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</si>
  <si>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</si>
  <si>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</si>
  <si>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</si>
  <si>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</si>
  <si>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</si>
  <si>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</si>
  <si>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</si>
  <si>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</si>
  <si>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</si>
  <si>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</si>
  <si>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</si>
  <si>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</si>
  <si>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</si>
  <si>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</si>
  <si>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</si>
  <si>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</si>
  <si>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</si>
  <si>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</si>
  <si>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</si>
  <si>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</si>
  <si>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n°13</t>
  </si>
  <si>
    <t>ELECTRICITE</t>
  </si>
  <si>
    <t>3.&amp;</t>
  </si>
  <si>
    <t>13.2</t>
  </si>
  <si>
    <t>DESCRIPTIF DES OUVRAGES</t>
  </si>
  <si>
    <t>3.T</t>
  </si>
  <si>
    <t>13.2.1</t>
  </si>
  <si>
    <t>TRAVAUX AU FORFAIT</t>
  </si>
  <si>
    <t>4.T</t>
  </si>
  <si>
    <t>13.2.1.1</t>
  </si>
  <si>
    <t>PLANS D'EXECUTION</t>
  </si>
  <si>
    <t>5.T</t>
  </si>
  <si>
    <t>13.2.1.1.1</t>
  </si>
  <si>
    <t>Plans d'exécution</t>
  </si>
  <si>
    <t>9.&amp;</t>
  </si>
  <si>
    <t>Ens</t>
  </si>
  <si>
    <t>5.&amp;</t>
  </si>
  <si>
    <t>13.2.1.2</t>
  </si>
  <si>
    <t>13.2.1.2.1</t>
  </si>
  <si>
    <t>Récolements</t>
  </si>
  <si>
    <t>13.2.1.3</t>
  </si>
  <si>
    <t>ATTESTATION COTSUEL</t>
  </si>
  <si>
    <t>13.2.1.3.1</t>
  </si>
  <si>
    <t>COTSUEL Logements</t>
  </si>
  <si>
    <t>13.2.1.3.2</t>
  </si>
  <si>
    <t>COTSUEL Services généraux</t>
  </si>
  <si>
    <t>13.2.1.4</t>
  </si>
  <si>
    <t>RAPPORT DE CONFORMITÉ.</t>
  </si>
  <si>
    <t>13.2.1.4.1</t>
  </si>
  <si>
    <t xml:space="preserve">Vérification des plans avant exécution. </t>
  </si>
  <si>
    <t>13.2.1.4.2</t>
  </si>
  <si>
    <t>Vérification terminale.</t>
  </si>
  <si>
    <t>4.&amp;</t>
  </si>
  <si>
    <t>13.2.2</t>
  </si>
  <si>
    <t>TRAVAUX PREPARATOIRES</t>
  </si>
  <si>
    <t>13.2.2.1</t>
  </si>
  <si>
    <t>DEPOSE DES EQUIPEMENTS:</t>
  </si>
  <si>
    <t>13.2.2.1.1</t>
  </si>
  <si>
    <t>Dépose complète logements (Option 01)</t>
  </si>
  <si>
    <t xml:space="preserve"> Option</t>
  </si>
  <si>
    <t>01_73125</t>
  </si>
  <si>
    <t>13.2.2.1.2</t>
  </si>
  <si>
    <t>Dépose complète communs intérieurs (Option 02)</t>
  </si>
  <si>
    <t>02_90191</t>
  </si>
  <si>
    <t>13.2.2.1.3</t>
  </si>
  <si>
    <t>Dépose complète extérieurs (Option 03)</t>
  </si>
  <si>
    <t>ENS</t>
  </si>
  <si>
    <t>03_77205</t>
  </si>
  <si>
    <t>13.2.2.1.4</t>
  </si>
  <si>
    <t>Dépose complète des colonnes montantes (Option 04)</t>
  </si>
  <si>
    <t>04_77210</t>
  </si>
  <si>
    <t>13.2.3</t>
  </si>
  <si>
    <t>ARMOIRES ET COFFRETS DE DISTRIBUTION ÉLECTRIQUE.</t>
  </si>
  <si>
    <t>13.2.3.1</t>
  </si>
  <si>
    <t>TABLEAU MODULAIRE APPARTEMENT F3</t>
  </si>
  <si>
    <t>13.2.3.1.1</t>
  </si>
  <si>
    <t>Tableau appartement F3</t>
  </si>
  <si>
    <t>13.2.3.2</t>
  </si>
  <si>
    <t>TABLEAU MODULAIRE APPARTEMENT F4</t>
  </si>
  <si>
    <t>13.2.3.2.1</t>
  </si>
  <si>
    <t>Tableau appartement F4</t>
  </si>
  <si>
    <t>13.2.3.3</t>
  </si>
  <si>
    <t>TABLEAU GÉNÉRAL DES SERVICES GÉNÉRAUX</t>
  </si>
  <si>
    <t>13.2.3.3.1</t>
  </si>
  <si>
    <t>Tableau services généraux</t>
  </si>
  <si>
    <t>13.2.4</t>
  </si>
  <si>
    <t>CHEMINEMENTS EXTERIEURS.( MURETS EXTERIEURS AU PIED DE COLONNE )</t>
  </si>
  <si>
    <t>13.2.4.1</t>
  </si>
  <si>
    <t xml:space="preserve"> CÂBLAGE.</t>
  </si>
  <si>
    <t>13.2.4.1.1</t>
  </si>
  <si>
    <t xml:space="preserve">CABLAGE COURANT FORT pour 51 kva et photovoltaique </t>
  </si>
  <si>
    <t>9.T</t>
  </si>
  <si>
    <t>ML</t>
  </si>
  <si>
    <t>13.2.4.1.2</t>
  </si>
  <si>
    <t>CABLAGE COURANT FAIBLE</t>
  </si>
  <si>
    <t>13.2.5</t>
  </si>
  <si>
    <t>CHEMINEMENTS PRINCIPAUX.</t>
  </si>
  <si>
    <t>13.2.5.1</t>
  </si>
  <si>
    <t>CHEMIN DE CÂBLE.</t>
  </si>
  <si>
    <t>13.2.5.1.1</t>
  </si>
  <si>
    <t>DUOGLISS Ø25 aiguillé (OPT)</t>
  </si>
  <si>
    <t>13.2.5.1.2</t>
  </si>
  <si>
    <t>DUOGLISS Ø20 aiguillé (OPT)</t>
  </si>
  <si>
    <t>13.2.5.1.3</t>
  </si>
  <si>
    <t>ICD Ø32 aiguillé (liaison comptage tableau abonné)</t>
  </si>
  <si>
    <t>13.2.6</t>
  </si>
  <si>
    <t>RÉSEAUX DE DISTRIBUTION BASSE TENSION</t>
  </si>
  <si>
    <t>13.2.6.1</t>
  </si>
  <si>
    <t>DISTRIBUTION BASSE TENSION</t>
  </si>
  <si>
    <t>13.2.6.1.1</t>
  </si>
  <si>
    <t>Liaisons monophasés</t>
  </si>
  <si>
    <t>13.2.7</t>
  </si>
  <si>
    <t>ÉQUIPEMENT DU PLACARD TECHNIQUE</t>
  </si>
  <si>
    <t>13.2.7.1</t>
  </si>
  <si>
    <t>DISTRIBUTEUR POUR COLONNE MONTANTE</t>
  </si>
  <si>
    <t>13.2.7.1.1</t>
  </si>
  <si>
    <t>Distributeur d'arrivée 200 A - 3 départs</t>
  </si>
  <si>
    <t>13.2.7.1.2</t>
  </si>
  <si>
    <t>Distributeur de niveau 200 A - 6 départs</t>
  </si>
  <si>
    <t>13.2.7.2</t>
  </si>
  <si>
    <t>PANNEAU POUR COFFRET DE COMPTAGE MONOPHASÉ</t>
  </si>
  <si>
    <t>13.2.7.2.1</t>
  </si>
  <si>
    <t>Panneau comptage monophasé</t>
  </si>
  <si>
    <t>13.2.7.3</t>
  </si>
  <si>
    <t>ENSEMBLE TÉLÉREPORT</t>
  </si>
  <si>
    <t>13.2.7.3.1</t>
  </si>
  <si>
    <t>Téléreport</t>
  </si>
  <si>
    <t>13.2.7.4</t>
  </si>
  <si>
    <t>EQUIPEMENT DE MURET</t>
  </si>
  <si>
    <t>13.2.7.4.1</t>
  </si>
  <si>
    <t>Équipement du muret M1 +ECP3D</t>
  </si>
  <si>
    <t>13.2.7.5</t>
  </si>
  <si>
    <t>CÂBLES BT</t>
  </si>
  <si>
    <t>13.2.7.5.1</t>
  </si>
  <si>
    <t>Câble colonne montante</t>
  </si>
  <si>
    <t>9.L</t>
  </si>
  <si>
    <t>Localisation : Câble d'alimentation dans la colonne montante</t>
  </si>
  <si>
    <t>13.2.7.5.2</t>
  </si>
  <si>
    <t>Câble alimentation principale</t>
  </si>
  <si>
    <t>Localisation : Câble d'alimentation du muret technique existant jusqu'au pied de chaque colonne.</t>
  </si>
  <si>
    <t>13.2.7.6</t>
  </si>
  <si>
    <t>GOULOTTE ET CHEMINS DE CABLES</t>
  </si>
  <si>
    <t>13.2.7.6.1</t>
  </si>
  <si>
    <t>Goulottes</t>
  </si>
  <si>
    <t>13.2.7.6.2</t>
  </si>
  <si>
    <t>Chemins de câbles</t>
  </si>
  <si>
    <t>13.2.8</t>
  </si>
  <si>
    <t>CÂBLES D'ALIMENTATION MATÉRIEL PARTICULIER</t>
  </si>
  <si>
    <t>13.2.8.1</t>
  </si>
  <si>
    <t>DEPUIS LE TABLEAU DES APPARTEMENTS</t>
  </si>
  <si>
    <t>13.2.8.1.1</t>
  </si>
  <si>
    <t>Alimentation gazinière (protection 16A) en câble 3G2.5mm²</t>
  </si>
  <si>
    <t>13.2.8.1.2</t>
  </si>
  <si>
    <t>13.2.8.1.3</t>
  </si>
  <si>
    <t>Alimentation machine à laver (protection 16A) en câble 3G2.5mm²</t>
  </si>
  <si>
    <t>13.2.8.1.4</t>
  </si>
  <si>
    <t>Alimentation volet roulant (protection 10A) en 3G1.5mm²</t>
  </si>
  <si>
    <t>13.2.8.2</t>
  </si>
  <si>
    <t>DEPUIS LE TABLEAU DES SERVICES GÉNÉRAUX</t>
  </si>
  <si>
    <t>13.2.8.2.1</t>
  </si>
  <si>
    <t>Alimentation des antennes en toiture (protection 16A) en câble 3G2.5mm².</t>
  </si>
  <si>
    <t>13.2.8.2.2</t>
  </si>
  <si>
    <t>Alimentation portail coulissant</t>
  </si>
  <si>
    <t>13.2.8.2.3</t>
  </si>
  <si>
    <t>Alimentation portillon piéton</t>
  </si>
  <si>
    <t>13.2.8.2.4</t>
  </si>
  <si>
    <t>Alimentation porte d'accès principale du hall</t>
  </si>
  <si>
    <t>13.2.9</t>
  </si>
  <si>
    <t>APPAREILLAGES COURANTS</t>
  </si>
  <si>
    <t>13.2.9.1</t>
  </si>
  <si>
    <t>GENERALITES</t>
  </si>
  <si>
    <t>13.2.9.2</t>
  </si>
  <si>
    <t>POINT LUMINEUX</t>
  </si>
  <si>
    <t>13.2.9.2.1</t>
  </si>
  <si>
    <t>13.2.9.2.2</t>
  </si>
  <si>
    <t>13.2.9.3</t>
  </si>
  <si>
    <t>INTERRUPTEUR SIMPLE ALLUMAGE</t>
  </si>
  <si>
    <t>13.2.9.3.1</t>
  </si>
  <si>
    <t>13.2.9.3.2</t>
  </si>
  <si>
    <t>13.2.9.4</t>
  </si>
  <si>
    <t>INTERRUPTEUR DE VOLETS ROULANTS</t>
  </si>
  <si>
    <t>13.2.9.4.1</t>
  </si>
  <si>
    <t>Interrupteur de commande de volet roulant</t>
  </si>
  <si>
    <t>Localisation : 1 par volet roulant suivant plans.</t>
  </si>
  <si>
    <t>13.2.9.5</t>
  </si>
  <si>
    <t>COMMUTATEUR VA ET VIENT</t>
  </si>
  <si>
    <t>13.2.9.5.1</t>
  </si>
  <si>
    <t>Va et vient en saillie</t>
  </si>
  <si>
    <t>13.2.9.5.2</t>
  </si>
  <si>
    <t>Va et vient en encastré (Pour mémoire)</t>
  </si>
  <si>
    <t>13.2.9.6</t>
  </si>
  <si>
    <t>13.2.9.6.1</t>
  </si>
  <si>
    <t>Localisation : A l'entree de l'immeuble</t>
  </si>
  <si>
    <t>13.2.9.6.2</t>
  </si>
  <si>
    <t>Localisation : 2 par logement</t>
  </si>
  <si>
    <t>13.2.9.7</t>
  </si>
  <si>
    <t>HORLOGES</t>
  </si>
  <si>
    <t>13.2.9.7.1</t>
  </si>
  <si>
    <t>Horloge dans tableau des communs</t>
  </si>
  <si>
    <t>13.2.9.8</t>
  </si>
  <si>
    <t>13.2.9.8.1</t>
  </si>
  <si>
    <t>13.2.9.9</t>
  </si>
  <si>
    <t>PRISE DE COURANT 10/16 A 2P+T</t>
  </si>
  <si>
    <t>13.2.9.9.1</t>
  </si>
  <si>
    <t>Prise de courant 10/16 A 2P+T en encastré</t>
  </si>
  <si>
    <t>13.2.9.10</t>
  </si>
  <si>
    <t>PRISES DE COURANT DIRECTE 20 A 2P+T AVEC ÉCLIPSE DE PROTECTION</t>
  </si>
  <si>
    <t>13.2.9.10.1</t>
  </si>
  <si>
    <t>Prise de courant 20 A 2P+T (MAL)</t>
  </si>
  <si>
    <t>13.2.9.11</t>
  </si>
  <si>
    <t>PRISES DE COURANT 10/16 A 2P+T EXTÉRIEURE IP66</t>
  </si>
  <si>
    <t>13.2.9.11.1</t>
  </si>
  <si>
    <t>Prise de courant 10/16 A 2P+T étanche en sailli</t>
  </si>
  <si>
    <t>PRISES RJ 45</t>
  </si>
  <si>
    <t>Prise RJ 45</t>
  </si>
  <si>
    <t>Localisation : Dans la chambre principale (Suivant plans)</t>
  </si>
  <si>
    <t>13.2.10</t>
  </si>
  <si>
    <t>LUSTRERIE</t>
  </si>
  <si>
    <t>13.2.10.1</t>
  </si>
  <si>
    <t>13.2.10.1.1</t>
  </si>
  <si>
    <t>Localisation : En plafond ou murs des chambres, séjour, cuisine, salle à manger, dégagement (Suivant plans)</t>
  </si>
  <si>
    <t>05_77549</t>
  </si>
  <si>
    <t>13.2.10.2</t>
  </si>
  <si>
    <t>LUMINAIRE GLOBE ETANCHE</t>
  </si>
  <si>
    <t>13.2.10.2.1</t>
  </si>
  <si>
    <t>GLOBE ETANCHE</t>
  </si>
  <si>
    <t>Localisation : En plafond ou murs des SDE, WC, Terrasse (Suivant plans)</t>
  </si>
  <si>
    <t>13.2.10.3</t>
  </si>
  <si>
    <t>13.2.10.3.1</t>
  </si>
  <si>
    <t>GLOBE ETANCHE ANTi VANDAL</t>
  </si>
  <si>
    <t>Localisation : Dans les Communs en plafond ou au murs (Suivant plans)</t>
  </si>
  <si>
    <t>13.2.10.4</t>
  </si>
  <si>
    <t xml:space="preserve">LUMINAIRE PROJECTEUR EN FACADE </t>
  </si>
  <si>
    <t>13.2.10.4.1</t>
  </si>
  <si>
    <t>PROJECTEUR D'EXTERIEUR</t>
  </si>
  <si>
    <t>Localisation : En façade (Suivant plans)</t>
  </si>
  <si>
    <t>13.2.10.5</t>
  </si>
  <si>
    <t>APPLIQUES LINOLITE :</t>
  </si>
  <si>
    <t>13.2.10.5.1</t>
  </si>
  <si>
    <t>Applique linolite classe II simple.</t>
  </si>
  <si>
    <t>Localisation : En mural au niveau du miroir de la salle de bains  (Suivant plans)</t>
  </si>
  <si>
    <t>13.2.11</t>
  </si>
  <si>
    <t>TELEPHONE</t>
  </si>
  <si>
    <t>13.2.11.1</t>
  </si>
  <si>
    <t>DTIO ET POSTE TERMINAL OPTIQUE</t>
  </si>
  <si>
    <t>13.2.11.1.1</t>
  </si>
  <si>
    <t>Localisation : Suivant plans électricité et plans OPT</t>
  </si>
  <si>
    <t>13.2.11.2</t>
  </si>
  <si>
    <t>CABLE TELEPHONIQUE</t>
  </si>
  <si>
    <t>13.2.11.2.1</t>
  </si>
  <si>
    <t>Câble téléphonique fibre optique</t>
  </si>
  <si>
    <t>Localisation : Du PBO jusqu’au boîtier de communication et DTIO de chaque appartement</t>
  </si>
  <si>
    <t>13.2.11.3</t>
  </si>
  <si>
    <t>BOITIER DE COMMUNICATION FIBRE OPTIQUE</t>
  </si>
  <si>
    <t>13.2.11.3.1</t>
  </si>
  <si>
    <t>Boîtier de communication fibre optique</t>
  </si>
  <si>
    <t>Localisation : Dans chaque appartement à proximité du TGBT(Suivant plans)</t>
  </si>
  <si>
    <t>13.2.11.4</t>
  </si>
  <si>
    <t>COLONNE DE DISTRIBUTION OPT COMPRIS RÉPARTITEURS, CÂBLAGE, ESSAIS
ET RÉCEPTION</t>
  </si>
  <si>
    <t>13.2.11.4.1</t>
  </si>
  <si>
    <t>Colonne de distribution OPT fibre optique (PBO)</t>
  </si>
  <si>
    <t>Localisation : PBO et réseaux Suivant plans</t>
  </si>
  <si>
    <t>13.2.12</t>
  </si>
  <si>
    <t>RÉSEAUX DE DISTRIBUTION TÉLÉVISION HERTZIENNE ET SATELLITE</t>
  </si>
  <si>
    <t>13.2.12.1</t>
  </si>
  <si>
    <t>ENSEMBLE ANTENNES TV HERTZIENNE TNT ET SATELLITE.</t>
  </si>
  <si>
    <t>13.2.12.1.1</t>
  </si>
  <si>
    <t>ANTENNES TV-TNT-SAT</t>
  </si>
  <si>
    <t>Localisation : En toiture (position identique à l'existant)</t>
  </si>
  <si>
    <t>13.2.12.2</t>
  </si>
  <si>
    <t>CÂBLE COAXIAL TV HERTZIENNE ET SATELLITE</t>
  </si>
  <si>
    <t>13.2.12.2.1</t>
  </si>
  <si>
    <t>Câble coaxial</t>
  </si>
  <si>
    <t>Localisation : De la colonne montante aux prise des appartements (Suivant plans)</t>
  </si>
  <si>
    <t>13.2.12.3</t>
  </si>
  <si>
    <t>PRISE TV HERTZIENNE ET SATELLITE</t>
  </si>
  <si>
    <t>13.2.12.3.1</t>
  </si>
  <si>
    <t>Prise TV</t>
  </si>
  <si>
    <t>Localisation : Dans chaque appartements, 1 dans le séjour (Suivant plans)</t>
  </si>
  <si>
    <t>13.2.13</t>
  </si>
  <si>
    <t>CIRCUITS DE TERRE</t>
  </si>
  <si>
    <t>13.2.13.1</t>
  </si>
  <si>
    <t>ENSEMBLE DES PRISES DE TERRE</t>
  </si>
  <si>
    <t>13.2.13.1.1</t>
  </si>
  <si>
    <t>13.2.13.2</t>
  </si>
  <si>
    <t>RÉSEAU PRINCIPAL DE TERRE</t>
  </si>
  <si>
    <t>13.2.13.2.1</t>
  </si>
  <si>
    <t>13.2.13.3</t>
  </si>
  <si>
    <t>ENSEMBLE DES LIAISONS ÉQUIPOTENTIELLES</t>
  </si>
  <si>
    <t>13.2.13.3.1</t>
  </si>
  <si>
    <t>Localisation : Menuiseries aluminium en pièces d'eau, tuyaux de cuivre, éléments métallique, ect...</t>
  </si>
  <si>
    <t>13.2.14</t>
  </si>
  <si>
    <t>CORNICHE ELECTRIQUE</t>
  </si>
  <si>
    <t>13.2.14.1</t>
  </si>
  <si>
    <t>CORNICHES DROITES ELECTRIQUE PVC</t>
  </si>
  <si>
    <t>13.2.14.1.1</t>
  </si>
  <si>
    <t>Corniches PVC  (Option 06)</t>
  </si>
  <si>
    <t>06_87802</t>
  </si>
  <si>
    <t>13.2.15</t>
  </si>
  <si>
    <t>SECURITE INCENDIE</t>
  </si>
  <si>
    <t>13.2.15.1</t>
  </si>
  <si>
    <t>BAEH</t>
  </si>
  <si>
    <t>13.2.15.1.1</t>
  </si>
  <si>
    <t>BAEH (Option 07)</t>
  </si>
  <si>
    <t>Localisation : A chaque paliers et demi paliers de chaque cage d'escalier suivant plans</t>
  </si>
  <si>
    <t>07_71596</t>
  </si>
  <si>
    <t>13.2.15.2</t>
  </si>
  <si>
    <t>DECLENCHEUR MANUEL :</t>
  </si>
  <si>
    <t>13.2.15.2.1</t>
  </si>
  <si>
    <t>Déclencheur manuel encastré</t>
  </si>
  <si>
    <t>Localisation : Coté intérieur à proximité de la porte d’accès suivant plans</t>
  </si>
  <si>
    <t>RECAPITULATIF
Lot n°13 ELECTRICITE</t>
  </si>
  <si>
    <t>TOTAL_HT</t>
  </si>
  <si>
    <t>Total H.T. :</t>
  </si>
  <si>
    <t>TOTAL_TVA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</si>
  <si>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</si>
  <si>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</si>
  <si>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</si>
  <si>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</si>
  <si>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FCH / FSH
Mél : gdavid@fsh.nc</t>
  </si>
  <si>
    <t>ARCHITECTE : 
    Agence d'architecture Philippe Jarcet
    Angle rues Strasbourg et Soissons
    BP 9 267
    98 807 Nouméa
    Tél : 26 27 91
    Mél : secretariat@jarcet.architecture.nc</t>
  </si>
  <si>
    <t>DPGF</t>
  </si>
  <si>
    <t>RESIDENCE TALON : REHABILITATION D'UN IMMEUBLE DE 8 LOGEMENTS</t>
  </si>
  <si>
    <t>DCE</t>
  </si>
  <si>
    <t>VERSION</t>
  </si>
  <si>
    <t>3.00</t>
  </si>
  <si>
    <t>TYPEDOC</t>
  </si>
  <si>
    <t>SHOWADJU</t>
  </si>
  <si>
    <t>RECAPSIMPLE</t>
  </si>
  <si>
    <t>SHOWMONTANTS</t>
  </si>
  <si>
    <t>SHOWQUANTITES</t>
  </si>
  <si>
    <t>MONTANTSSURTETE</t>
  </si>
  <si>
    <t>MARGE</t>
  </si>
  <si>
    <t>RECAPLOCNIV9</t>
  </si>
  <si>
    <t>Qté*</t>
  </si>
  <si>
    <t>*Qté : information communiquée à titre indicatif. L'entreprise doit calculer ses propres métrés et les renseigner dans la case "Qté Entr." à défaut elle reprend à son compte les quantités indiquées dans la colonne Qté.</t>
  </si>
  <si>
    <t>Total TGC (exonérée) :</t>
  </si>
  <si>
    <t>Total du lot ELECTRICITE - hors option</t>
  </si>
  <si>
    <t>Total du lot ELECTRICITE - options</t>
  </si>
  <si>
    <t>Total H.T. OPTIONS:</t>
  </si>
  <si>
    <t>Total T.T.C. OPTIONS:</t>
  </si>
  <si>
    <t>Total du lot ELECTRICITE - base + option</t>
  </si>
  <si>
    <t>PLANS DE RECOLEMENT</t>
  </si>
  <si>
    <t>13.2.16</t>
  </si>
  <si>
    <t>13.2.16.1</t>
  </si>
  <si>
    <t>13.2.16.1.1</t>
  </si>
  <si>
    <t>CANDELABRE</t>
  </si>
  <si>
    <t xml:space="preserve"> </t>
  </si>
  <si>
    <t>CANDELABRE MAT DE 6M</t>
  </si>
  <si>
    <t>Candélabre mat de 6m</t>
  </si>
  <si>
    <t>Localisation : A l'angle du jarcdin de convivialité suivant plans</t>
  </si>
  <si>
    <t>Point lumineux des logements en saillie</t>
  </si>
  <si>
    <t>Point lumineux des communs en saillie</t>
  </si>
  <si>
    <t>DIGICODE - LECTEUR DE BADGE +   TELECOMMANDE    (OPTION)</t>
  </si>
  <si>
    <t>TELECOMMANDE (OPTION)</t>
  </si>
  <si>
    <t>DIGICODE - LECTEUR DE BADGE (OPTION)</t>
  </si>
  <si>
    <t>25/092022</t>
  </si>
  <si>
    <t>Simple allumage encastré</t>
  </si>
  <si>
    <t>Simple allumage en encastré (va et vient)</t>
  </si>
  <si>
    <t>Alimentation chauffe eau electrique (protection 16A) en câble 3G2.5mm²</t>
  </si>
  <si>
    <t>LUMINAIRE DCL</t>
  </si>
  <si>
    <t>DCL INTERIEUR (Option 05)</t>
  </si>
  <si>
    <t>13.2.9.8.2</t>
  </si>
  <si>
    <t>LUMINAIRE GLOBE ETANCHE ANTI VANDAL +DETECTEUR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</si>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</sst>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dd/mm/yy;@"/>
    <numFmt numFmtId="166" formatCode="_-* #,##0\ _€_-;\-* #,##0\ _€_-;_-* &quot;-&quot;??\ _€_-;_-@_-"/>
  </numFmts>
  <fonts count="1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165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6" fillId="0" borderId="0" xfId="0" applyFont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1" fillId="0" borderId="4" xfId="0" applyFont="1" applyBorder="1"/>
    <xf numFmtId="0" fontId="2" fillId="0" borderId="0" xfId="0" applyFont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5" fontId="9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10" fontId="2" fillId="0" borderId="0" xfId="0" applyNumberFormat="1" applyFont="1" applyAlignment="1">
      <alignment horizontal="right" vertical="top" wrapText="1"/>
    </xf>
    <xf numFmtId="0" fontId="12" fillId="0" borderId="6" xfId="0" applyFont="1" applyBorder="1" applyAlignment="1">
      <alignment horizontal="right"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0" fontId="6" fillId="0" borderId="0" xfId="0" quotePrefix="1" applyFont="1" applyAlignment="1">
      <alignment vertical="top" wrapText="1"/>
    </xf>
    <xf numFmtId="4" fontId="12" fillId="0" borderId="16" xfId="0" applyNumberFormat="1" applyFont="1" applyBorder="1" applyAlignment="1" applyProtection="1">
      <alignment horizontal="right" vertical="top" wrapText="1"/>
      <protection locked="0"/>
    </xf>
    <xf numFmtId="0" fontId="16" fillId="0" borderId="8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166" fontId="6" fillId="0" borderId="6" xfId="1" applyNumberFormat="1" applyFont="1" applyBorder="1" applyAlignment="1">
      <alignment vertical="top" wrapText="1"/>
    </xf>
    <xf numFmtId="166" fontId="6" fillId="0" borderId="0" xfId="1" applyNumberFormat="1" applyFont="1" applyBorder="1" applyAlignment="1">
      <alignment vertical="top" wrapText="1"/>
    </xf>
    <xf numFmtId="166" fontId="7" fillId="0" borderId="8" xfId="1" applyNumberFormat="1" applyFont="1" applyBorder="1" applyAlignment="1">
      <alignment vertical="top" wrapText="1"/>
    </xf>
    <xf numFmtId="166" fontId="6" fillId="0" borderId="8" xfId="1" applyNumberFormat="1" applyFont="1" applyBorder="1" applyAlignment="1">
      <alignment vertical="top" wrapText="1"/>
    </xf>
    <xf numFmtId="166" fontId="14" fillId="0" borderId="8" xfId="1" applyNumberFormat="1" applyFont="1" applyBorder="1" applyAlignment="1">
      <alignment vertical="top" wrapText="1"/>
    </xf>
    <xf numFmtId="166" fontId="6" fillId="0" borderId="8" xfId="1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6" fillId="0" borderId="6" xfId="1" applyNumberFormat="1" applyFont="1" applyFill="1" applyBorder="1" applyAlignment="1">
      <alignment vertical="top" wrapText="1"/>
    </xf>
    <xf numFmtId="166" fontId="14" fillId="0" borderId="8" xfId="1" applyNumberFormat="1" applyFont="1" applyFill="1" applyBorder="1" applyAlignment="1">
      <alignment vertical="top" wrapText="1"/>
    </xf>
    <xf numFmtId="166" fontId="7" fillId="0" borderId="8" xfId="1" applyNumberFormat="1" applyFont="1" applyFill="1" applyBorder="1" applyAlignment="1">
      <alignment vertical="top" wrapText="1"/>
    </xf>
    <xf numFmtId="166" fontId="16" fillId="0" borderId="8" xfId="1" applyNumberFormat="1" applyFont="1" applyBorder="1" applyAlignment="1">
      <alignment vertical="top" wrapText="1"/>
    </xf>
    <xf numFmtId="165" fontId="1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3" fontId="12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166" fontId="7" fillId="0" borderId="0" xfId="1" applyNumberFormat="1" applyFont="1" applyBorder="1" applyAlignment="1">
      <alignment vertical="top" wrapText="1"/>
    </xf>
    <xf numFmtId="166" fontId="6" fillId="0" borderId="0" xfId="1" applyNumberFormat="1" applyFont="1" applyBorder="1" applyAlignment="1">
      <alignment vertical="top" wrapText="1"/>
    </xf>
    <xf numFmtId="166" fontId="6" fillId="0" borderId="23" xfId="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166" fontId="7" fillId="0" borderId="26" xfId="1" applyNumberFormat="1" applyFont="1" applyBorder="1" applyAlignment="1">
      <alignment vertical="top" wrapText="1"/>
    </xf>
    <xf numFmtId="166" fontId="6" fillId="0" borderId="26" xfId="1" applyNumberFormat="1" applyFont="1" applyBorder="1" applyAlignment="1">
      <alignment vertical="top" wrapText="1"/>
    </xf>
    <xf numFmtId="166" fontId="6" fillId="0" borderId="27" xfId="1" applyNumberFormat="1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2" fillId="0" borderId="20" xfId="0" applyFont="1" applyBorder="1" applyAlignment="1">
      <alignment horizontal="left"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/>
    <xf numFmtId="0" fontId="11" fillId="0" borderId="0" xfId="0" applyFont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</cellXfs>
  <cellStyles count="2">
    <cellStyle name="Milliers" xfId="1" builtinId="3"/>
    <cellStyle name="Normal" xfId="0" builtinId="0"/>
  </cellStyles>
  <dxfs count="16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BMP"/><Relationship Id="rId2" Type="http://schemas.openxmlformats.org/officeDocument/2006/relationships/image" Target="file:///C:\Users\phili\AppData\Local\Temp\LOGOEXPORT2.BMP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phili\AppData\Local\Temp\IMAGEPDGEXPORT28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69</xdr:row>
      <xdr:rowOff>76200</xdr:rowOff>
    </xdr:from>
    <xdr:to>
      <xdr:col>7</xdr:col>
      <xdr:colOff>1000125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BA9070BA-85D9-4AFE-8FAB-875C7716ED52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DPGF</a:t>
          </a:fld>
          <a:endParaRPr lang="fr-FR" sz="1400" b="1"/>
        </a:p>
      </xdr:txBody>
    </xdr:sp>
    <xdr:clientData/>
  </xdr:twoCellAnchor>
  <xdr:twoCellAnchor editAs="oneCell">
    <xdr:from>
      <xdr:col>4</xdr:col>
      <xdr:colOff>809929</xdr:colOff>
      <xdr:row>1</xdr:row>
      <xdr:rowOff>0</xdr:rowOff>
    </xdr:from>
    <xdr:to>
      <xdr:col>7</xdr:col>
      <xdr:colOff>163189</xdr:colOff>
      <xdr:row>10</xdr:row>
      <xdr:rowOff>26232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979" y="114300"/>
          <a:ext cx="2128210" cy="1054932"/>
        </a:xfrm>
        <a:prstGeom prst="rect">
          <a:avLst/>
        </a:prstGeom>
      </xdr:spPr>
    </xdr:pic>
    <xdr:clientData/>
  </xdr:twoCellAnchor>
  <xdr:twoCellAnchor editAs="oneCell">
    <xdr:from>
      <xdr:col>4</xdr:col>
      <xdr:colOff>11193</xdr:colOff>
      <xdr:row>27</xdr:row>
      <xdr:rowOff>0</xdr:rowOff>
    </xdr:from>
    <xdr:to>
      <xdr:col>7</xdr:col>
      <xdr:colOff>961926</xdr:colOff>
      <xdr:row>44</xdr:row>
      <xdr:rowOff>73152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243" y="3086100"/>
          <a:ext cx="3725683" cy="2016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4"/>
  <sheetViews>
    <sheetView showGridLines="0" view="pageLayout" topLeftCell="B379" zoomScale="130" zoomScaleNormal="100" zoomScaleSheetLayoutView="100" zoomScalePageLayoutView="130" workbookViewId="0">
      <selection activeCell="H157" sqref="H157"/>
    </sheetView>
  </sheetViews>
  <sheetFormatPr baseColWidth="10" defaultColWidth="10.7109375" defaultRowHeight="15" customHeight="1" x14ac:dyDescent="0.2"/>
  <cols>
    <col min="1" max="1" width="10.7109375" style="22" hidden="1" customWidth="1"/>
    <col min="2" max="2" width="14" style="22" customWidth="1"/>
    <col min="3" max="3" width="28.5703125" style="22" customWidth="1"/>
    <col min="4" max="6" width="8.140625" style="22" customWidth="1"/>
    <col min="7" max="7" width="8.140625" style="69" customWidth="1"/>
    <col min="8" max="8" width="8.140625" style="22" customWidth="1"/>
    <col min="9" max="10" width="12.42578125" style="22" customWidth="1"/>
    <col min="11" max="17" width="10.7109375" style="22" hidden="1" customWidth="1"/>
    <col min="18" max="16384" width="10.7109375" style="22"/>
  </cols>
  <sheetData>
    <row r="1" spans="1:17" ht="15" hidden="1" customHeight="1" x14ac:dyDescent="0.2">
      <c r="A1" s="22" t="s">
        <v>31</v>
      </c>
      <c r="B1" s="22" t="s">
        <v>32</v>
      </c>
      <c r="C1" s="22" t="s">
        <v>33</v>
      </c>
      <c r="D1" s="22" t="s">
        <v>34</v>
      </c>
      <c r="E1" s="22" t="s">
        <v>35</v>
      </c>
      <c r="F1" s="22" t="s">
        <v>36</v>
      </c>
      <c r="G1" s="69" t="s">
        <v>37</v>
      </c>
      <c r="H1" s="22" t="s">
        <v>38</v>
      </c>
      <c r="I1" s="22" t="s">
        <v>39</v>
      </c>
      <c r="J1" s="22" t="s">
        <v>40</v>
      </c>
      <c r="K1" s="22" t="s">
        <v>41</v>
      </c>
      <c r="M1" s="22" t="s">
        <v>42</v>
      </c>
      <c r="N1" s="22" t="s">
        <v>43</v>
      </c>
      <c r="O1" s="22" t="s">
        <v>44</v>
      </c>
      <c r="P1" s="22" t="s">
        <v>45</v>
      </c>
      <c r="Q1" s="22" t="s">
        <v>46</v>
      </c>
    </row>
    <row r="3" spans="1:17" ht="22.5" x14ac:dyDescent="0.2">
      <c r="A3" s="22" t="s">
        <v>47</v>
      </c>
      <c r="B3" s="40" t="s">
        <v>48</v>
      </c>
      <c r="C3" s="105" t="s">
        <v>49</v>
      </c>
      <c r="D3" s="105"/>
      <c r="E3" s="105"/>
      <c r="F3" s="40" t="s">
        <v>36</v>
      </c>
      <c r="G3" s="40" t="s">
        <v>374</v>
      </c>
      <c r="H3" s="40" t="s">
        <v>50</v>
      </c>
      <c r="I3" s="40" t="s">
        <v>51</v>
      </c>
      <c r="J3" s="40" t="s">
        <v>52</v>
      </c>
      <c r="K3" s="40" t="s">
        <v>53</v>
      </c>
      <c r="L3" s="40" t="s">
        <v>54</v>
      </c>
      <c r="M3" s="40" t="s">
        <v>55</v>
      </c>
      <c r="N3" s="40" t="s">
        <v>56</v>
      </c>
      <c r="O3" s="40" t="s">
        <v>57</v>
      </c>
      <c r="P3" s="40" t="s">
        <v>58</v>
      </c>
      <c r="Q3" s="40" t="s">
        <v>59</v>
      </c>
    </row>
    <row r="4" spans="1:17" ht="15.75" x14ac:dyDescent="0.2">
      <c r="A4" s="22">
        <v>2</v>
      </c>
      <c r="B4" s="41" t="s">
        <v>60</v>
      </c>
      <c r="C4" s="106" t="s">
        <v>61</v>
      </c>
      <c r="D4" s="106"/>
      <c r="E4" s="106"/>
      <c r="F4" s="41"/>
      <c r="G4" s="70"/>
      <c r="H4" s="41"/>
      <c r="I4" s="41"/>
      <c r="J4" s="41"/>
    </row>
    <row r="5" spans="1:17" ht="15" hidden="1" customHeight="1" x14ac:dyDescent="0.2">
      <c r="A5" s="22">
        <v>3</v>
      </c>
    </row>
    <row r="6" spans="1:17" ht="15" hidden="1" customHeight="1" x14ac:dyDescent="0.2">
      <c r="A6" s="22" t="s">
        <v>62</v>
      </c>
    </row>
    <row r="7" spans="1:17" ht="15.75" x14ac:dyDescent="0.2">
      <c r="A7" s="22">
        <v>3</v>
      </c>
      <c r="B7" s="42" t="s">
        <v>63</v>
      </c>
      <c r="C7" s="107" t="s">
        <v>64</v>
      </c>
      <c r="D7" s="107"/>
      <c r="E7" s="107"/>
      <c r="F7" s="43"/>
      <c r="G7" s="71"/>
      <c r="H7" s="43"/>
      <c r="I7" s="43"/>
      <c r="J7" s="43"/>
    </row>
    <row r="8" spans="1:17" ht="15" hidden="1" customHeight="1" x14ac:dyDescent="0.2">
      <c r="A8" s="22" t="s">
        <v>65</v>
      </c>
    </row>
    <row r="9" spans="1:17" x14ac:dyDescent="0.2">
      <c r="A9" s="22">
        <v>4</v>
      </c>
      <c r="B9" s="42" t="s">
        <v>66</v>
      </c>
      <c r="C9" s="102" t="s">
        <v>67</v>
      </c>
      <c r="D9" s="102"/>
      <c r="E9" s="102"/>
      <c r="F9" s="44"/>
      <c r="G9" s="72"/>
      <c r="H9" s="44"/>
      <c r="I9" s="44"/>
      <c r="J9" s="44"/>
    </row>
    <row r="10" spans="1:17" ht="15" hidden="1" customHeight="1" x14ac:dyDescent="0.2">
      <c r="A10" s="22" t="s">
        <v>68</v>
      </c>
    </row>
    <row r="11" spans="1:17" ht="12.75" x14ac:dyDescent="0.2">
      <c r="A11" s="22">
        <v>5</v>
      </c>
      <c r="B11" s="42" t="s">
        <v>69</v>
      </c>
      <c r="C11" s="103" t="s">
        <v>70</v>
      </c>
      <c r="D11" s="103"/>
      <c r="E11" s="103"/>
      <c r="F11" s="45"/>
      <c r="G11" s="73"/>
      <c r="H11" s="45"/>
      <c r="I11" s="45"/>
      <c r="J11" s="45"/>
    </row>
    <row r="12" spans="1:17" ht="15" hidden="1" customHeight="1" x14ac:dyDescent="0.2">
      <c r="A12" s="22" t="s">
        <v>71</v>
      </c>
    </row>
    <row r="13" spans="1:17" ht="12" thickBot="1" x14ac:dyDescent="0.25">
      <c r="A13" s="22">
        <v>9</v>
      </c>
      <c r="B13" s="46" t="s">
        <v>72</v>
      </c>
      <c r="C13" s="98" t="s">
        <v>73</v>
      </c>
      <c r="D13" s="98"/>
      <c r="E13" s="98"/>
      <c r="F13" s="47"/>
      <c r="G13" s="74"/>
      <c r="H13" s="47"/>
      <c r="I13" s="47"/>
      <c r="J13" s="47"/>
    </row>
    <row r="14" spans="1:17" ht="12.75" thickTop="1" thickBot="1" x14ac:dyDescent="0.25">
      <c r="A14" s="22" t="s">
        <v>74</v>
      </c>
      <c r="B14" s="46"/>
      <c r="C14" s="100"/>
      <c r="D14" s="100"/>
      <c r="E14" s="100"/>
      <c r="F14" s="49" t="s">
        <v>75</v>
      </c>
      <c r="G14" s="75">
        <v>1</v>
      </c>
      <c r="H14" s="50"/>
      <c r="I14" s="51"/>
      <c r="J14" s="57">
        <f>IF(AND(G14= "",H14= ""), 0, ROUND(ROUND(I14, 2) * ROUND(IF(H14="",G14,H14),  0), 2))</f>
        <v>0</v>
      </c>
      <c r="M14" s="48">
        <v>0</v>
      </c>
      <c r="Q14" s="22">
        <v>1750</v>
      </c>
    </row>
    <row r="15" spans="1:17" ht="15" hidden="1" customHeight="1" thickTop="1" x14ac:dyDescent="0.2">
      <c r="A15" s="22" t="s">
        <v>76</v>
      </c>
      <c r="J15" s="58"/>
    </row>
    <row r="16" spans="1:17" ht="13.5" thickTop="1" x14ac:dyDescent="0.2">
      <c r="A16" s="22">
        <v>5</v>
      </c>
      <c r="B16" s="42" t="s">
        <v>77</v>
      </c>
      <c r="C16" s="103" t="s">
        <v>382</v>
      </c>
      <c r="D16" s="103"/>
      <c r="E16" s="103"/>
      <c r="F16" s="45"/>
      <c r="G16" s="73"/>
      <c r="H16" s="45"/>
      <c r="I16" s="45"/>
      <c r="J16" s="59"/>
    </row>
    <row r="17" spans="1:17" ht="15" hidden="1" customHeight="1" x14ac:dyDescent="0.2">
      <c r="A17" s="22" t="s">
        <v>71</v>
      </c>
      <c r="J17" s="58"/>
    </row>
    <row r="18" spans="1:17" ht="12" thickBot="1" x14ac:dyDescent="0.25">
      <c r="A18" s="22">
        <v>9</v>
      </c>
      <c r="B18" s="46" t="s">
        <v>78</v>
      </c>
      <c r="C18" s="98" t="s">
        <v>79</v>
      </c>
      <c r="D18" s="98"/>
      <c r="E18" s="98"/>
      <c r="F18" s="47"/>
      <c r="G18" s="74"/>
      <c r="H18" s="47"/>
      <c r="I18" s="47"/>
      <c r="J18" s="60"/>
    </row>
    <row r="19" spans="1:17" ht="12.75" thickTop="1" thickBot="1" x14ac:dyDescent="0.25">
      <c r="A19" s="22" t="s">
        <v>74</v>
      </c>
      <c r="B19" s="46"/>
      <c r="C19" s="100"/>
      <c r="D19" s="100"/>
      <c r="E19" s="100"/>
      <c r="F19" s="49" t="s">
        <v>75</v>
      </c>
      <c r="G19" s="75">
        <v>1</v>
      </c>
      <c r="H19" s="50"/>
      <c r="I19" s="51"/>
      <c r="J19" s="57">
        <f>IF(AND(G19= "",H19= ""), 0, ROUND(ROUND(I19, 2) * ROUND(IF(H19="",G19,H19),  0), 2))</f>
        <v>0</v>
      </c>
      <c r="M19" s="48">
        <v>0</v>
      </c>
      <c r="Q19" s="22">
        <v>1750</v>
      </c>
    </row>
    <row r="20" spans="1:17" ht="15" hidden="1" customHeight="1" thickTop="1" x14ac:dyDescent="0.2">
      <c r="A20" s="22" t="s">
        <v>76</v>
      </c>
      <c r="J20" s="58"/>
    </row>
    <row r="21" spans="1:17" ht="13.5" thickTop="1" x14ac:dyDescent="0.2">
      <c r="A21" s="22">
        <v>5</v>
      </c>
      <c r="B21" s="42" t="s">
        <v>80</v>
      </c>
      <c r="C21" s="103" t="s">
        <v>81</v>
      </c>
      <c r="D21" s="103"/>
      <c r="E21" s="103"/>
      <c r="F21" s="45"/>
      <c r="G21" s="73"/>
      <c r="H21" s="45"/>
      <c r="I21" s="45"/>
      <c r="J21" s="59"/>
    </row>
    <row r="22" spans="1:17" ht="15" hidden="1" customHeight="1" x14ac:dyDescent="0.2">
      <c r="A22" s="22" t="s">
        <v>71</v>
      </c>
      <c r="J22" s="58"/>
    </row>
    <row r="23" spans="1:17" ht="12" thickBot="1" x14ac:dyDescent="0.25">
      <c r="A23" s="22">
        <v>9</v>
      </c>
      <c r="B23" s="46" t="s">
        <v>82</v>
      </c>
      <c r="C23" s="98" t="s">
        <v>83</v>
      </c>
      <c r="D23" s="98"/>
      <c r="E23" s="98"/>
      <c r="F23" s="47"/>
      <c r="G23" s="74"/>
      <c r="H23" s="47"/>
      <c r="I23" s="47"/>
      <c r="J23" s="60"/>
    </row>
    <row r="24" spans="1:17" ht="12.75" thickTop="1" thickBot="1" x14ac:dyDescent="0.25">
      <c r="A24" s="22" t="s">
        <v>74</v>
      </c>
      <c r="B24" s="46"/>
      <c r="C24" s="100"/>
      <c r="D24" s="100"/>
      <c r="E24" s="100"/>
      <c r="F24" s="49" t="s">
        <v>36</v>
      </c>
      <c r="G24" s="75">
        <v>8</v>
      </c>
      <c r="H24" s="50"/>
      <c r="I24" s="51"/>
      <c r="J24" s="57">
        <f>IF(AND(G24= "",H24= ""), 0, ROUND(ROUND(I24, 2) * ROUND(IF(H24="",G24,H24),  0), 2))</f>
        <v>0</v>
      </c>
      <c r="M24" s="48">
        <v>0</v>
      </c>
      <c r="Q24" s="22">
        <v>1750</v>
      </c>
    </row>
    <row r="25" spans="1:17" ht="12.75" thickTop="1" thickBot="1" x14ac:dyDescent="0.25">
      <c r="A25" s="22">
        <v>9</v>
      </c>
      <c r="B25" s="46" t="s">
        <v>84</v>
      </c>
      <c r="C25" s="98" t="s">
        <v>85</v>
      </c>
      <c r="D25" s="98"/>
      <c r="E25" s="98"/>
      <c r="F25" s="47"/>
      <c r="G25" s="74"/>
      <c r="H25" s="47"/>
      <c r="I25" s="47"/>
      <c r="J25" s="60"/>
    </row>
    <row r="26" spans="1:17" ht="12.75" thickTop="1" thickBot="1" x14ac:dyDescent="0.25">
      <c r="A26" s="22" t="s">
        <v>74</v>
      </c>
      <c r="B26" s="46"/>
      <c r="C26" s="100"/>
      <c r="D26" s="100"/>
      <c r="E26" s="100"/>
      <c r="F26" s="49" t="s">
        <v>36</v>
      </c>
      <c r="G26" s="75">
        <v>1</v>
      </c>
      <c r="H26" s="50"/>
      <c r="I26" s="51"/>
      <c r="J26" s="57">
        <f>IF(AND(G26= "",H26= ""), 0, ROUND(ROUND(I26, 2) * ROUND(IF(H26="",G26,H26),  0), 2))</f>
        <v>0</v>
      </c>
      <c r="M26" s="48">
        <v>0</v>
      </c>
      <c r="Q26" s="22">
        <v>1750</v>
      </c>
    </row>
    <row r="27" spans="1:17" ht="15" hidden="1" customHeight="1" thickTop="1" x14ac:dyDescent="0.2">
      <c r="A27" s="22" t="s">
        <v>76</v>
      </c>
      <c r="J27" s="58"/>
    </row>
    <row r="28" spans="1:17" ht="13.5" thickTop="1" x14ac:dyDescent="0.2">
      <c r="A28" s="22">
        <v>5</v>
      </c>
      <c r="B28" s="42" t="s">
        <v>86</v>
      </c>
      <c r="C28" s="103" t="s">
        <v>87</v>
      </c>
      <c r="D28" s="103"/>
      <c r="E28" s="103"/>
      <c r="F28" s="45"/>
      <c r="G28" s="73"/>
      <c r="H28" s="45"/>
      <c r="I28" s="45"/>
      <c r="J28" s="59"/>
    </row>
    <row r="29" spans="1:17" ht="15" hidden="1" customHeight="1" x14ac:dyDescent="0.2">
      <c r="A29" s="22" t="s">
        <v>71</v>
      </c>
      <c r="J29" s="58"/>
    </row>
    <row r="30" spans="1:17" ht="12" thickBot="1" x14ac:dyDescent="0.25">
      <c r="A30" s="22">
        <v>9</v>
      </c>
      <c r="B30" s="46" t="s">
        <v>88</v>
      </c>
      <c r="C30" s="98" t="s">
        <v>89</v>
      </c>
      <c r="D30" s="98"/>
      <c r="E30" s="98"/>
      <c r="F30" s="47"/>
      <c r="G30" s="74"/>
      <c r="H30" s="47"/>
      <c r="I30" s="47"/>
      <c r="J30" s="60"/>
    </row>
    <row r="31" spans="1:17" ht="12.75" thickTop="1" thickBot="1" x14ac:dyDescent="0.25">
      <c r="A31" s="22" t="s">
        <v>74</v>
      </c>
      <c r="B31" s="46"/>
      <c r="C31" s="100"/>
      <c r="D31" s="100"/>
      <c r="E31" s="100"/>
      <c r="F31" s="49" t="s">
        <v>75</v>
      </c>
      <c r="G31" s="75">
        <v>1</v>
      </c>
      <c r="H31" s="50"/>
      <c r="I31" s="51"/>
      <c r="J31" s="57">
        <f>IF(AND(G31= "",H31= ""), 0, ROUND(ROUND(I31, 2) * ROUND(IF(H31="",G31,H31),  0), 2))</f>
        <v>0</v>
      </c>
      <c r="M31" s="48">
        <v>0</v>
      </c>
      <c r="Q31" s="22">
        <v>1750</v>
      </c>
    </row>
    <row r="32" spans="1:17" ht="12.75" thickTop="1" thickBot="1" x14ac:dyDescent="0.25">
      <c r="A32" s="22">
        <v>9</v>
      </c>
      <c r="B32" s="46" t="s">
        <v>90</v>
      </c>
      <c r="C32" s="98" t="s">
        <v>91</v>
      </c>
      <c r="D32" s="98"/>
      <c r="E32" s="98"/>
      <c r="F32" s="47"/>
      <c r="G32" s="74"/>
      <c r="H32" s="47"/>
      <c r="I32" s="47"/>
      <c r="J32" s="60"/>
    </row>
    <row r="33" spans="1:17" ht="12.75" thickTop="1" thickBot="1" x14ac:dyDescent="0.25">
      <c r="A33" s="22" t="s">
        <v>74</v>
      </c>
      <c r="B33" s="46"/>
      <c r="C33" s="100"/>
      <c r="D33" s="100"/>
      <c r="E33" s="100"/>
      <c r="F33" s="49" t="s">
        <v>75</v>
      </c>
      <c r="G33" s="75">
        <v>1</v>
      </c>
      <c r="H33" s="50"/>
      <c r="I33" s="51"/>
      <c r="J33" s="57">
        <f>IF(AND(G33= "",H33= ""), 0, ROUND(ROUND(I33, 2) * ROUND(IF(H33="",G33,H33),  0), 2))</f>
        <v>0</v>
      </c>
      <c r="M33" s="48">
        <v>0</v>
      </c>
      <c r="Q33" s="22">
        <v>1750</v>
      </c>
    </row>
    <row r="34" spans="1:17" ht="15" hidden="1" customHeight="1" thickTop="1" x14ac:dyDescent="0.2">
      <c r="A34" s="22" t="s">
        <v>76</v>
      </c>
      <c r="J34" s="58"/>
    </row>
    <row r="35" spans="1:17" ht="15" hidden="1" customHeight="1" thickTop="1" x14ac:dyDescent="0.2">
      <c r="A35" s="22" t="s">
        <v>92</v>
      </c>
      <c r="J35" s="58"/>
    </row>
    <row r="36" spans="1:17" ht="15.75" thickTop="1" x14ac:dyDescent="0.2">
      <c r="A36" s="22">
        <v>4</v>
      </c>
      <c r="B36" s="42" t="s">
        <v>93</v>
      </c>
      <c r="C36" s="102" t="s">
        <v>94</v>
      </c>
      <c r="D36" s="102"/>
      <c r="E36" s="102"/>
      <c r="F36" s="44"/>
      <c r="G36" s="72"/>
      <c r="H36" s="44"/>
      <c r="I36" s="44"/>
      <c r="J36" s="61"/>
    </row>
    <row r="37" spans="1:17" ht="12.75" x14ac:dyDescent="0.2">
      <c r="A37" s="22">
        <v>5</v>
      </c>
      <c r="B37" s="42" t="s">
        <v>95</v>
      </c>
      <c r="C37" s="103" t="s">
        <v>96</v>
      </c>
      <c r="D37" s="103"/>
      <c r="E37" s="103"/>
      <c r="F37" s="45"/>
      <c r="G37" s="73"/>
      <c r="H37" s="45"/>
      <c r="I37" s="45"/>
      <c r="J37" s="59"/>
    </row>
    <row r="38" spans="1:17" ht="15" hidden="1" customHeight="1" x14ac:dyDescent="0.2">
      <c r="A38" s="22" t="s">
        <v>71</v>
      </c>
      <c r="J38" s="58"/>
    </row>
    <row r="39" spans="1:17" ht="12" thickBot="1" x14ac:dyDescent="0.25">
      <c r="A39" s="22">
        <v>9</v>
      </c>
      <c r="B39" s="46" t="s">
        <v>97</v>
      </c>
      <c r="C39" s="98" t="s">
        <v>98</v>
      </c>
      <c r="D39" s="98"/>
      <c r="E39" s="98"/>
      <c r="F39" s="47"/>
      <c r="G39" s="74"/>
      <c r="H39" s="47"/>
      <c r="I39" s="47"/>
      <c r="J39" s="60"/>
    </row>
    <row r="40" spans="1:17" ht="12.75" thickTop="1" thickBot="1" x14ac:dyDescent="0.25">
      <c r="A40" s="22" t="s">
        <v>74</v>
      </c>
      <c r="B40" s="46"/>
      <c r="C40" s="100"/>
      <c r="D40" s="100"/>
      <c r="E40" s="100"/>
      <c r="F40" s="49" t="s">
        <v>36</v>
      </c>
      <c r="G40" s="75">
        <v>8</v>
      </c>
      <c r="H40" s="50"/>
      <c r="I40" s="51"/>
      <c r="J40" s="57">
        <f>IF(AND(G40= "",H40= ""), 0, ROUND(ROUND(I40, 2) * ROUND(IF(H40="",G40,H40),  0), 2))</f>
        <v>0</v>
      </c>
      <c r="K40" s="22" t="s">
        <v>99</v>
      </c>
      <c r="L40" s="52" t="s">
        <v>100</v>
      </c>
      <c r="M40" s="48">
        <v>0</v>
      </c>
      <c r="Q40" s="22">
        <v>1750</v>
      </c>
    </row>
    <row r="41" spans="1:17" ht="12.75" thickTop="1" thickBot="1" x14ac:dyDescent="0.25">
      <c r="A41" s="22">
        <v>9</v>
      </c>
      <c r="B41" s="46" t="s">
        <v>101</v>
      </c>
      <c r="C41" s="98" t="s">
        <v>102</v>
      </c>
      <c r="D41" s="98"/>
      <c r="E41" s="98"/>
      <c r="F41" s="47"/>
      <c r="G41" s="74"/>
      <c r="H41" s="47"/>
      <c r="I41" s="47"/>
      <c r="J41" s="60"/>
    </row>
    <row r="42" spans="1:17" ht="12.75" thickTop="1" thickBot="1" x14ac:dyDescent="0.25">
      <c r="A42" s="22" t="s">
        <v>74</v>
      </c>
      <c r="B42" s="46"/>
      <c r="C42" s="100"/>
      <c r="D42" s="100"/>
      <c r="E42" s="100"/>
      <c r="F42" s="49" t="s">
        <v>36</v>
      </c>
      <c r="G42" s="75">
        <v>1</v>
      </c>
      <c r="H42" s="50"/>
      <c r="I42" s="51"/>
      <c r="J42" s="57">
        <f>IF(AND(G42= "",H42= ""), 0, ROUND(ROUND(I42, 2) * ROUND(IF(H42="",G42,H42),  0), 2))</f>
        <v>0</v>
      </c>
      <c r="K42" s="22" t="s">
        <v>99</v>
      </c>
      <c r="L42" s="52" t="s">
        <v>103</v>
      </c>
      <c r="M42" s="48">
        <v>0</v>
      </c>
      <c r="Q42" s="22">
        <v>1750</v>
      </c>
    </row>
    <row r="43" spans="1:17" ht="12.75" thickTop="1" thickBot="1" x14ac:dyDescent="0.25">
      <c r="A43" s="22">
        <v>9</v>
      </c>
      <c r="B43" s="46" t="s">
        <v>104</v>
      </c>
      <c r="C43" s="98" t="s">
        <v>105</v>
      </c>
      <c r="D43" s="98"/>
      <c r="E43" s="98"/>
      <c r="F43" s="47"/>
      <c r="G43" s="74"/>
      <c r="H43" s="47"/>
      <c r="I43" s="47"/>
      <c r="J43" s="60"/>
    </row>
    <row r="44" spans="1:17" ht="12.75" thickTop="1" thickBot="1" x14ac:dyDescent="0.25">
      <c r="A44" s="22" t="s">
        <v>74</v>
      </c>
      <c r="B44" s="46"/>
      <c r="C44" s="100"/>
      <c r="D44" s="100"/>
      <c r="E44" s="100"/>
      <c r="F44" s="49" t="s">
        <v>106</v>
      </c>
      <c r="G44" s="75">
        <v>1</v>
      </c>
      <c r="H44" s="50"/>
      <c r="I44" s="51"/>
      <c r="J44" s="57">
        <f>IF(AND(G44= "",H44= ""), 0, ROUND(ROUND(I44, 2) * ROUND(IF(H44="",G44,H44),  0), 2))</f>
        <v>0</v>
      </c>
      <c r="K44" s="22" t="s">
        <v>99</v>
      </c>
      <c r="L44" s="52" t="s">
        <v>107</v>
      </c>
      <c r="M44" s="48">
        <v>0</v>
      </c>
      <c r="Q44" s="22">
        <v>1750</v>
      </c>
    </row>
    <row r="45" spans="1:17" ht="12.75" thickTop="1" thickBot="1" x14ac:dyDescent="0.25">
      <c r="A45" s="22">
        <v>9</v>
      </c>
      <c r="B45" s="46" t="s">
        <v>108</v>
      </c>
      <c r="C45" s="98" t="s">
        <v>109</v>
      </c>
      <c r="D45" s="98"/>
      <c r="E45" s="98"/>
      <c r="F45" s="47"/>
      <c r="G45" s="74"/>
      <c r="H45" s="47"/>
      <c r="I45" s="47"/>
      <c r="J45" s="60"/>
    </row>
    <row r="46" spans="1:17" ht="12.75" thickTop="1" thickBot="1" x14ac:dyDescent="0.25">
      <c r="A46" s="22" t="s">
        <v>74</v>
      </c>
      <c r="B46" s="46"/>
      <c r="C46" s="100"/>
      <c r="D46" s="100"/>
      <c r="E46" s="100"/>
      <c r="F46" s="49" t="s">
        <v>106</v>
      </c>
      <c r="G46" s="75">
        <v>1</v>
      </c>
      <c r="H46" s="50"/>
      <c r="I46" s="51"/>
      <c r="J46" s="57">
        <f>IF(AND(G46= "",H46= ""), 0, ROUND(ROUND(I46, 2) * ROUND(IF(H46="",G46,H46),  0), 2))</f>
        <v>0</v>
      </c>
      <c r="K46" s="22" t="s">
        <v>99</v>
      </c>
      <c r="L46" s="52" t="s">
        <v>110</v>
      </c>
      <c r="M46" s="48">
        <v>0</v>
      </c>
      <c r="Q46" s="22">
        <v>1750</v>
      </c>
    </row>
    <row r="47" spans="1:17" ht="15" hidden="1" customHeight="1" thickTop="1" x14ac:dyDescent="0.2">
      <c r="A47" s="22" t="s">
        <v>76</v>
      </c>
      <c r="J47" s="58"/>
    </row>
    <row r="48" spans="1:17" ht="15" hidden="1" customHeight="1" thickTop="1" x14ac:dyDescent="0.2">
      <c r="A48" s="22" t="s">
        <v>92</v>
      </c>
      <c r="J48" s="58"/>
    </row>
    <row r="49" spans="1:17" ht="28.5" customHeight="1" thickTop="1" x14ac:dyDescent="0.2">
      <c r="A49" s="22">
        <v>4</v>
      </c>
      <c r="B49" s="42" t="s">
        <v>111</v>
      </c>
      <c r="C49" s="102" t="s">
        <v>112</v>
      </c>
      <c r="D49" s="102"/>
      <c r="E49" s="102"/>
      <c r="F49" s="44"/>
      <c r="G49" s="72"/>
      <c r="H49" s="44"/>
      <c r="I49" s="44"/>
      <c r="J49" s="61"/>
    </row>
    <row r="50" spans="1:17" ht="15" hidden="1" customHeight="1" x14ac:dyDescent="0.2">
      <c r="A50" s="22" t="s">
        <v>68</v>
      </c>
      <c r="J50" s="58"/>
    </row>
    <row r="51" spans="1:17" ht="12.75" x14ac:dyDescent="0.2">
      <c r="A51" s="22">
        <v>5</v>
      </c>
      <c r="B51" s="42" t="s">
        <v>113</v>
      </c>
      <c r="C51" s="103" t="s">
        <v>114</v>
      </c>
      <c r="D51" s="103"/>
      <c r="E51" s="103"/>
      <c r="F51" s="45"/>
      <c r="G51" s="73"/>
      <c r="H51" s="45"/>
      <c r="I51" s="45"/>
      <c r="J51" s="59"/>
    </row>
    <row r="52" spans="1:17" ht="15" hidden="1" customHeight="1" x14ac:dyDescent="0.2">
      <c r="A52" s="22" t="s">
        <v>71</v>
      </c>
      <c r="J52" s="58"/>
    </row>
    <row r="53" spans="1:17" ht="12" thickBot="1" x14ac:dyDescent="0.25">
      <c r="A53" s="22">
        <v>9</v>
      </c>
      <c r="B53" s="46" t="s">
        <v>115</v>
      </c>
      <c r="C53" s="98" t="s">
        <v>116</v>
      </c>
      <c r="D53" s="98"/>
      <c r="E53" s="98"/>
      <c r="F53" s="47"/>
      <c r="G53" s="74"/>
      <c r="H53" s="47"/>
      <c r="I53" s="47"/>
      <c r="J53" s="60"/>
    </row>
    <row r="54" spans="1:17" ht="12.75" thickTop="1" thickBot="1" x14ac:dyDescent="0.25">
      <c r="A54" s="22" t="s">
        <v>74</v>
      </c>
      <c r="B54" s="46"/>
      <c r="C54" s="100"/>
      <c r="D54" s="100"/>
      <c r="E54" s="100"/>
      <c r="F54" s="49" t="s">
        <v>36</v>
      </c>
      <c r="G54" s="75">
        <v>5</v>
      </c>
      <c r="H54" s="50"/>
      <c r="I54" s="51"/>
      <c r="J54" s="57">
        <f>IF(AND(G54= "",H54= ""), 0, ROUND(ROUND(I54, 2) * ROUND(IF(H54="",G54,H54),  0), 2))</f>
        <v>0</v>
      </c>
      <c r="M54" s="48">
        <v>0</v>
      </c>
      <c r="Q54" s="22">
        <v>1750</v>
      </c>
    </row>
    <row r="55" spans="1:17" ht="15" hidden="1" customHeight="1" thickTop="1" x14ac:dyDescent="0.2">
      <c r="A55" s="22" t="s">
        <v>76</v>
      </c>
      <c r="J55" s="58"/>
    </row>
    <row r="56" spans="1:17" ht="13.5" thickTop="1" x14ac:dyDescent="0.2">
      <c r="A56" s="22">
        <v>5</v>
      </c>
      <c r="B56" s="42" t="s">
        <v>117</v>
      </c>
      <c r="C56" s="103" t="s">
        <v>118</v>
      </c>
      <c r="D56" s="103"/>
      <c r="E56" s="103"/>
      <c r="F56" s="45"/>
      <c r="G56" s="73"/>
      <c r="H56" s="45"/>
      <c r="I56" s="45"/>
      <c r="J56" s="59"/>
    </row>
    <row r="57" spans="1:17" ht="15" hidden="1" customHeight="1" x14ac:dyDescent="0.2">
      <c r="A57" s="22" t="s">
        <v>71</v>
      </c>
      <c r="J57" s="58"/>
    </row>
    <row r="58" spans="1:17" ht="12" thickBot="1" x14ac:dyDescent="0.25">
      <c r="A58" s="22">
        <v>9</v>
      </c>
      <c r="B58" s="46" t="s">
        <v>119</v>
      </c>
      <c r="C58" s="98" t="s">
        <v>120</v>
      </c>
      <c r="D58" s="98"/>
      <c r="E58" s="98"/>
      <c r="F58" s="47"/>
      <c r="G58" s="74"/>
      <c r="H58" s="47"/>
      <c r="I58" s="47"/>
      <c r="J58" s="60"/>
    </row>
    <row r="59" spans="1:17" ht="12.75" thickTop="1" thickBot="1" x14ac:dyDescent="0.25">
      <c r="A59" s="22" t="s">
        <v>74</v>
      </c>
      <c r="B59" s="46"/>
      <c r="C59" s="100"/>
      <c r="D59" s="100"/>
      <c r="E59" s="100"/>
      <c r="F59" s="49" t="s">
        <v>36</v>
      </c>
      <c r="G59" s="75">
        <v>3</v>
      </c>
      <c r="H59" s="50"/>
      <c r="I59" s="51"/>
      <c r="J59" s="57">
        <f>IF(AND(G59= "",H59= ""), 0, ROUND(ROUND(I59, 2) * ROUND(IF(H59="",G59,H59),  0), 2))</f>
        <v>0</v>
      </c>
      <c r="M59" s="48">
        <v>0</v>
      </c>
      <c r="Q59" s="22">
        <v>1750</v>
      </c>
    </row>
    <row r="60" spans="1:17" ht="15" hidden="1" customHeight="1" thickTop="1" x14ac:dyDescent="0.2">
      <c r="A60" s="22" t="s">
        <v>76</v>
      </c>
      <c r="J60" s="58"/>
    </row>
    <row r="61" spans="1:17" ht="13.5" thickTop="1" x14ac:dyDescent="0.2">
      <c r="A61" s="22">
        <v>5</v>
      </c>
      <c r="B61" s="42" t="s">
        <v>121</v>
      </c>
      <c r="C61" s="103" t="s">
        <v>122</v>
      </c>
      <c r="D61" s="103"/>
      <c r="E61" s="103"/>
      <c r="F61" s="45"/>
      <c r="G61" s="73"/>
      <c r="H61" s="45"/>
      <c r="I61" s="45"/>
      <c r="J61" s="59"/>
    </row>
    <row r="62" spans="1:17" ht="15" hidden="1" customHeight="1" x14ac:dyDescent="0.2">
      <c r="A62" s="22" t="s">
        <v>71</v>
      </c>
      <c r="J62" s="58"/>
    </row>
    <row r="63" spans="1:17" ht="12" thickBot="1" x14ac:dyDescent="0.25">
      <c r="A63" s="22">
        <v>9</v>
      </c>
      <c r="B63" s="46" t="s">
        <v>123</v>
      </c>
      <c r="C63" s="98" t="s">
        <v>124</v>
      </c>
      <c r="D63" s="98"/>
      <c r="E63" s="98"/>
      <c r="F63" s="47"/>
      <c r="G63" s="74"/>
      <c r="H63" s="47"/>
      <c r="I63" s="47"/>
      <c r="J63" s="60"/>
    </row>
    <row r="64" spans="1:17" ht="12.75" thickTop="1" thickBot="1" x14ac:dyDescent="0.25">
      <c r="A64" s="22" t="s">
        <v>74</v>
      </c>
      <c r="B64" s="46"/>
      <c r="C64" s="100"/>
      <c r="D64" s="100"/>
      <c r="E64" s="100"/>
      <c r="F64" s="49" t="s">
        <v>36</v>
      </c>
      <c r="G64" s="75">
        <v>1</v>
      </c>
      <c r="H64" s="50"/>
      <c r="I64" s="51"/>
      <c r="J64" s="57">
        <f>IF(AND(G64= "",H64= ""), 0, ROUND(ROUND(I64, 2) * ROUND(IF(H64="",G64,H64),  0), 2))</f>
        <v>0</v>
      </c>
      <c r="M64" s="48">
        <v>0</v>
      </c>
      <c r="Q64" s="22">
        <v>1750</v>
      </c>
    </row>
    <row r="65" spans="1:17" ht="15" hidden="1" customHeight="1" thickTop="1" x14ac:dyDescent="0.2">
      <c r="A65" s="22" t="s">
        <v>76</v>
      </c>
      <c r="J65" s="58"/>
    </row>
    <row r="66" spans="1:17" ht="15" hidden="1" customHeight="1" thickTop="1" x14ac:dyDescent="0.2">
      <c r="A66" s="22" t="s">
        <v>92</v>
      </c>
      <c r="J66" s="58"/>
    </row>
    <row r="67" spans="1:17" ht="28.5" customHeight="1" thickTop="1" x14ac:dyDescent="0.2">
      <c r="A67" s="22">
        <v>4</v>
      </c>
      <c r="B67" s="42" t="s">
        <v>125</v>
      </c>
      <c r="C67" s="102" t="s">
        <v>126</v>
      </c>
      <c r="D67" s="102"/>
      <c r="E67" s="102"/>
      <c r="F67" s="44"/>
      <c r="G67" s="72"/>
      <c r="H67" s="44"/>
      <c r="I67" s="44"/>
      <c r="J67" s="61"/>
    </row>
    <row r="68" spans="1:17" ht="15" hidden="1" customHeight="1" x14ac:dyDescent="0.2">
      <c r="A68" s="22" t="s">
        <v>68</v>
      </c>
      <c r="J68" s="58"/>
    </row>
    <row r="69" spans="1:17" ht="12.75" x14ac:dyDescent="0.2">
      <c r="A69" s="22">
        <v>5</v>
      </c>
      <c r="B69" s="42" t="s">
        <v>127</v>
      </c>
      <c r="C69" s="103" t="s">
        <v>128</v>
      </c>
      <c r="D69" s="103"/>
      <c r="E69" s="103"/>
      <c r="F69" s="45"/>
      <c r="G69" s="73"/>
      <c r="H69" s="45"/>
      <c r="I69" s="45"/>
      <c r="J69" s="59"/>
    </row>
    <row r="70" spans="1:17" ht="15" hidden="1" customHeight="1" x14ac:dyDescent="0.2">
      <c r="A70" s="22" t="s">
        <v>71</v>
      </c>
      <c r="J70" s="58"/>
    </row>
    <row r="71" spans="1:17" ht="12" thickBot="1" x14ac:dyDescent="0.25">
      <c r="A71" s="22">
        <v>9</v>
      </c>
      <c r="B71" s="46" t="s">
        <v>129</v>
      </c>
      <c r="C71" s="98" t="s">
        <v>130</v>
      </c>
      <c r="D71" s="98"/>
      <c r="E71" s="98"/>
      <c r="F71" s="47"/>
      <c r="G71" s="74"/>
      <c r="H71" s="47"/>
      <c r="I71" s="47"/>
      <c r="J71" s="62"/>
    </row>
    <row r="72" spans="1:17" ht="15" hidden="1" customHeight="1" x14ac:dyDescent="0.2">
      <c r="A72" s="22" t="s">
        <v>131</v>
      </c>
      <c r="J72" s="63"/>
    </row>
    <row r="73" spans="1:17" ht="12.75" thickTop="1" thickBot="1" x14ac:dyDescent="0.25">
      <c r="A73" s="22" t="s">
        <v>74</v>
      </c>
      <c r="B73" s="46"/>
      <c r="C73" s="100"/>
      <c r="D73" s="100"/>
      <c r="E73" s="100"/>
      <c r="F73" s="49" t="s">
        <v>132</v>
      </c>
      <c r="G73" s="76">
        <v>180</v>
      </c>
      <c r="H73" s="53"/>
      <c r="I73" s="51"/>
      <c r="J73" s="64">
        <f>IF(AND(G73= "",H73= ""), 0, ROUND(ROUND(I73, 2) * ROUND(IF(H73="",G73,H73),  2), 2))</f>
        <v>0</v>
      </c>
      <c r="M73" s="48">
        <v>0</v>
      </c>
      <c r="Q73" s="22">
        <v>1750</v>
      </c>
    </row>
    <row r="74" spans="1:17" ht="12.75" thickTop="1" thickBot="1" x14ac:dyDescent="0.25">
      <c r="A74" s="22">
        <v>9</v>
      </c>
      <c r="B74" s="46" t="s">
        <v>133</v>
      </c>
      <c r="C74" s="98" t="s">
        <v>134</v>
      </c>
      <c r="D74" s="98"/>
      <c r="E74" s="98"/>
      <c r="F74" s="47"/>
      <c r="G74" s="74"/>
      <c r="H74" s="47"/>
      <c r="I74" s="47"/>
      <c r="J74" s="62"/>
    </row>
    <row r="75" spans="1:17" ht="15" hidden="1" customHeight="1" x14ac:dyDescent="0.2">
      <c r="A75" s="22" t="s">
        <v>131</v>
      </c>
      <c r="J75" s="63"/>
    </row>
    <row r="76" spans="1:17" ht="12.75" thickTop="1" thickBot="1" x14ac:dyDescent="0.25">
      <c r="A76" s="22" t="s">
        <v>74</v>
      </c>
      <c r="B76" s="46"/>
      <c r="C76" s="100"/>
      <c r="D76" s="100"/>
      <c r="E76" s="100"/>
      <c r="F76" s="49" t="s">
        <v>132</v>
      </c>
      <c r="G76" s="76">
        <v>175</v>
      </c>
      <c r="H76" s="53"/>
      <c r="I76" s="51"/>
      <c r="J76" s="64">
        <f>IF(AND(G76= "",H76= ""), 0, ROUND(ROUND(I76, 2) * ROUND(IF(H76="",G76,H76),  2), 2))</f>
        <v>0</v>
      </c>
      <c r="M76" s="48">
        <v>0</v>
      </c>
      <c r="Q76" s="22">
        <v>1750</v>
      </c>
    </row>
    <row r="77" spans="1:17" ht="15" hidden="1" customHeight="1" thickTop="1" x14ac:dyDescent="0.2">
      <c r="A77" s="22" t="s">
        <v>76</v>
      </c>
      <c r="J77" s="63"/>
    </row>
    <row r="78" spans="1:17" ht="15" hidden="1" customHeight="1" thickTop="1" x14ac:dyDescent="0.2">
      <c r="A78" s="22" t="s">
        <v>92</v>
      </c>
      <c r="J78" s="63"/>
    </row>
    <row r="79" spans="1:17" ht="15.75" thickTop="1" x14ac:dyDescent="0.2">
      <c r="A79" s="22">
        <v>4</v>
      </c>
      <c r="B79" s="42" t="s">
        <v>135</v>
      </c>
      <c r="C79" s="102" t="s">
        <v>136</v>
      </c>
      <c r="D79" s="102"/>
      <c r="E79" s="102"/>
      <c r="F79" s="44"/>
      <c r="G79" s="72"/>
      <c r="H79" s="44"/>
      <c r="I79" s="44"/>
      <c r="J79" s="65"/>
    </row>
    <row r="80" spans="1:17" ht="15" hidden="1" customHeight="1" x14ac:dyDescent="0.2">
      <c r="A80" s="22" t="s">
        <v>68</v>
      </c>
      <c r="J80" s="63"/>
    </row>
    <row r="81" spans="1:17" ht="12.75" x14ac:dyDescent="0.2">
      <c r="A81" s="22">
        <v>5</v>
      </c>
      <c r="B81" s="42" t="s">
        <v>137</v>
      </c>
      <c r="C81" s="103" t="s">
        <v>138</v>
      </c>
      <c r="D81" s="103"/>
      <c r="E81" s="103"/>
      <c r="F81" s="45"/>
      <c r="G81" s="73"/>
      <c r="H81" s="45"/>
      <c r="I81" s="45"/>
      <c r="J81" s="66"/>
    </row>
    <row r="82" spans="1:17" ht="15" hidden="1" customHeight="1" x14ac:dyDescent="0.2">
      <c r="A82" s="22" t="s">
        <v>71</v>
      </c>
      <c r="J82" s="63"/>
    </row>
    <row r="83" spans="1:17" ht="12" thickBot="1" x14ac:dyDescent="0.25">
      <c r="A83" s="22">
        <v>9</v>
      </c>
      <c r="B83" s="46" t="s">
        <v>139</v>
      </c>
      <c r="C83" s="98" t="s">
        <v>140</v>
      </c>
      <c r="D83" s="98"/>
      <c r="E83" s="98"/>
      <c r="F83" s="47"/>
      <c r="G83" s="74"/>
      <c r="H83" s="47"/>
      <c r="I83" s="47"/>
      <c r="J83" s="62"/>
    </row>
    <row r="84" spans="1:17" ht="15" hidden="1" customHeight="1" x14ac:dyDescent="0.2">
      <c r="A84" s="22" t="s">
        <v>131</v>
      </c>
      <c r="J84" s="63"/>
    </row>
    <row r="85" spans="1:17" ht="12.75" thickTop="1" thickBot="1" x14ac:dyDescent="0.25">
      <c r="A85" s="22" t="s">
        <v>74</v>
      </c>
      <c r="B85" s="46"/>
      <c r="C85" s="100"/>
      <c r="D85" s="100"/>
      <c r="E85" s="100"/>
      <c r="F85" s="49" t="s">
        <v>132</v>
      </c>
      <c r="G85" s="76">
        <v>180</v>
      </c>
      <c r="H85" s="53"/>
      <c r="I85" s="51"/>
      <c r="J85" s="64">
        <f>IF(AND(G85= "",H85= ""), 0, ROUND(ROUND(I85, 2) * ROUND(IF(H85="",G85,H85),  2), 2))</f>
        <v>0</v>
      </c>
      <c r="M85" s="48">
        <v>0</v>
      </c>
      <c r="Q85" s="22">
        <v>1750</v>
      </c>
    </row>
    <row r="86" spans="1:17" ht="12.75" thickTop="1" thickBot="1" x14ac:dyDescent="0.25">
      <c r="A86" s="22">
        <v>9</v>
      </c>
      <c r="B86" s="46" t="s">
        <v>141</v>
      </c>
      <c r="C86" s="98" t="s">
        <v>142</v>
      </c>
      <c r="D86" s="98"/>
      <c r="E86" s="98"/>
      <c r="F86" s="47"/>
      <c r="G86" s="74"/>
      <c r="H86" s="47"/>
      <c r="I86" s="47"/>
      <c r="J86" s="62"/>
    </row>
    <row r="87" spans="1:17" ht="15" hidden="1" customHeight="1" x14ac:dyDescent="0.2">
      <c r="A87" s="22" t="s">
        <v>131</v>
      </c>
      <c r="J87" s="63"/>
    </row>
    <row r="88" spans="1:17" ht="12.75" thickTop="1" thickBot="1" x14ac:dyDescent="0.25">
      <c r="A88" s="22" t="s">
        <v>74</v>
      </c>
      <c r="B88" s="46"/>
      <c r="C88" s="100"/>
      <c r="D88" s="100"/>
      <c r="E88" s="100"/>
      <c r="F88" s="49" t="s">
        <v>132</v>
      </c>
      <c r="G88" s="76">
        <v>175</v>
      </c>
      <c r="H88" s="53"/>
      <c r="I88" s="51"/>
      <c r="J88" s="64">
        <f>IF(AND(G88= "",H88= ""), 0, ROUND(ROUND(I88, 2) * ROUND(IF(H88="",G88,H88),  2), 2))</f>
        <v>0</v>
      </c>
      <c r="M88" s="48">
        <v>0</v>
      </c>
      <c r="Q88" s="22">
        <v>1750</v>
      </c>
    </row>
    <row r="89" spans="1:17" ht="12.75" thickTop="1" thickBot="1" x14ac:dyDescent="0.25">
      <c r="A89" s="22">
        <v>9</v>
      </c>
      <c r="B89" s="46" t="s">
        <v>143</v>
      </c>
      <c r="C89" s="98" t="s">
        <v>144</v>
      </c>
      <c r="D89" s="98"/>
      <c r="E89" s="98"/>
      <c r="F89" s="47"/>
      <c r="G89" s="74"/>
      <c r="H89" s="47"/>
      <c r="I89" s="47"/>
      <c r="J89" s="62"/>
    </row>
    <row r="90" spans="1:17" ht="15" hidden="1" customHeight="1" x14ac:dyDescent="0.2">
      <c r="A90" s="22" t="s">
        <v>131</v>
      </c>
      <c r="J90" s="63"/>
    </row>
    <row r="91" spans="1:17" ht="12.75" thickTop="1" thickBot="1" x14ac:dyDescent="0.25">
      <c r="A91" s="22" t="s">
        <v>74</v>
      </c>
      <c r="B91" s="46"/>
      <c r="C91" s="100"/>
      <c r="D91" s="100"/>
      <c r="E91" s="100"/>
      <c r="F91" s="49" t="s">
        <v>132</v>
      </c>
      <c r="G91" s="76">
        <v>32</v>
      </c>
      <c r="H91" s="53"/>
      <c r="I91" s="51"/>
      <c r="J91" s="64">
        <f>IF(AND(G91= "",H91= ""), 0, ROUND(ROUND(I91, 2) * ROUND(IF(H91="",G91,H91),  2), 2))</f>
        <v>0</v>
      </c>
      <c r="M91" s="48">
        <v>0</v>
      </c>
      <c r="Q91" s="22">
        <v>1750</v>
      </c>
    </row>
    <row r="92" spans="1:17" ht="15" hidden="1" customHeight="1" thickTop="1" x14ac:dyDescent="0.2">
      <c r="A92" s="22" t="s">
        <v>76</v>
      </c>
      <c r="J92" s="58"/>
    </row>
    <row r="93" spans="1:17" ht="15" hidden="1" customHeight="1" thickTop="1" x14ac:dyDescent="0.2">
      <c r="A93" s="22" t="s">
        <v>92</v>
      </c>
      <c r="J93" s="58"/>
    </row>
    <row r="94" spans="1:17" ht="28.5" customHeight="1" thickTop="1" x14ac:dyDescent="0.2">
      <c r="A94" s="22">
        <v>4</v>
      </c>
      <c r="B94" s="42" t="s">
        <v>145</v>
      </c>
      <c r="C94" s="102" t="s">
        <v>146</v>
      </c>
      <c r="D94" s="102"/>
      <c r="E94" s="102"/>
      <c r="F94" s="44"/>
      <c r="G94" s="72"/>
      <c r="H94" s="44"/>
      <c r="I94" s="44"/>
      <c r="J94" s="61"/>
    </row>
    <row r="95" spans="1:17" ht="12.75" x14ac:dyDescent="0.2">
      <c r="A95" s="22">
        <v>5</v>
      </c>
      <c r="B95" s="42" t="s">
        <v>147</v>
      </c>
      <c r="C95" s="103" t="s">
        <v>148</v>
      </c>
      <c r="D95" s="103"/>
      <c r="E95" s="103"/>
      <c r="F95" s="45"/>
      <c r="G95" s="73"/>
      <c r="H95" s="45"/>
      <c r="I95" s="45"/>
      <c r="J95" s="59"/>
    </row>
    <row r="96" spans="1:17" ht="15" hidden="1" customHeight="1" x14ac:dyDescent="0.2">
      <c r="A96" s="22" t="s">
        <v>71</v>
      </c>
      <c r="J96" s="58"/>
    </row>
    <row r="97" spans="1:17" ht="12" thickBot="1" x14ac:dyDescent="0.25">
      <c r="A97" s="22">
        <v>9</v>
      </c>
      <c r="B97" s="46" t="s">
        <v>149</v>
      </c>
      <c r="C97" s="98" t="s">
        <v>150</v>
      </c>
      <c r="D97" s="98"/>
      <c r="E97" s="98"/>
      <c r="F97" s="47"/>
      <c r="G97" s="74"/>
      <c r="H97" s="47"/>
      <c r="I97" s="47"/>
      <c r="J97" s="60"/>
    </row>
    <row r="98" spans="1:17" ht="12.75" thickTop="1" thickBot="1" x14ac:dyDescent="0.25">
      <c r="A98" s="22" t="s">
        <v>74</v>
      </c>
      <c r="B98" s="46"/>
      <c r="C98" s="100"/>
      <c r="D98" s="100"/>
      <c r="E98" s="100"/>
      <c r="F98" s="49" t="s">
        <v>36</v>
      </c>
      <c r="G98" s="75">
        <v>8</v>
      </c>
      <c r="H98" s="50"/>
      <c r="I98" s="51"/>
      <c r="J98" s="57">
        <f>IF(AND(G98= "",H98= ""), 0, ROUND(ROUND(I98, 2) * ROUND(IF(H98="",G98,H98),  0), 2))</f>
        <v>0</v>
      </c>
      <c r="M98" s="48">
        <v>0</v>
      </c>
      <c r="Q98" s="22">
        <v>1750</v>
      </c>
    </row>
    <row r="99" spans="1:17" ht="15" hidden="1" customHeight="1" thickTop="1" x14ac:dyDescent="0.2">
      <c r="A99" s="22" t="s">
        <v>76</v>
      </c>
      <c r="J99" s="58"/>
    </row>
    <row r="100" spans="1:17" ht="15" hidden="1" customHeight="1" thickTop="1" x14ac:dyDescent="0.2">
      <c r="A100" s="22" t="s">
        <v>92</v>
      </c>
      <c r="J100" s="58"/>
    </row>
    <row r="101" spans="1:17" ht="15.75" thickTop="1" x14ac:dyDescent="0.2">
      <c r="A101" s="22">
        <v>4</v>
      </c>
      <c r="B101" s="42" t="s">
        <v>151</v>
      </c>
      <c r="C101" s="102" t="s">
        <v>152</v>
      </c>
      <c r="D101" s="102"/>
      <c r="E101" s="102"/>
      <c r="F101" s="44"/>
      <c r="G101" s="72"/>
      <c r="H101" s="44"/>
      <c r="I101" s="44"/>
      <c r="J101" s="61"/>
    </row>
    <row r="102" spans="1:17" ht="15" hidden="1" customHeight="1" x14ac:dyDescent="0.2">
      <c r="A102" s="22" t="s">
        <v>68</v>
      </c>
      <c r="J102" s="58"/>
    </row>
    <row r="103" spans="1:17" ht="12.75" x14ac:dyDescent="0.2">
      <c r="A103" s="22">
        <v>5</v>
      </c>
      <c r="B103" s="42" t="s">
        <v>153</v>
      </c>
      <c r="C103" s="103" t="s">
        <v>154</v>
      </c>
      <c r="D103" s="103"/>
      <c r="E103" s="103"/>
      <c r="F103" s="45"/>
      <c r="G103" s="73"/>
      <c r="H103" s="45"/>
      <c r="I103" s="45"/>
      <c r="J103" s="59"/>
    </row>
    <row r="104" spans="1:17" ht="15" hidden="1" customHeight="1" x14ac:dyDescent="0.2">
      <c r="A104" s="22" t="s">
        <v>71</v>
      </c>
      <c r="J104" s="58"/>
    </row>
    <row r="105" spans="1:17" ht="12" thickBot="1" x14ac:dyDescent="0.25">
      <c r="A105" s="22">
        <v>9</v>
      </c>
      <c r="B105" s="46" t="s">
        <v>155</v>
      </c>
      <c r="C105" s="98" t="s">
        <v>156</v>
      </c>
      <c r="D105" s="98"/>
      <c r="E105" s="98"/>
      <c r="F105" s="47"/>
      <c r="G105" s="74"/>
      <c r="H105" s="47"/>
      <c r="I105" s="47"/>
      <c r="J105" s="60"/>
    </row>
    <row r="106" spans="1:17" ht="12.75" thickTop="1" thickBot="1" x14ac:dyDescent="0.25">
      <c r="A106" s="22" t="s">
        <v>74</v>
      </c>
      <c r="B106" s="46"/>
      <c r="C106" s="100"/>
      <c r="D106" s="100"/>
      <c r="E106" s="100"/>
      <c r="F106" s="49" t="s">
        <v>36</v>
      </c>
      <c r="G106" s="75">
        <v>1</v>
      </c>
      <c r="H106" s="50"/>
      <c r="I106" s="51"/>
      <c r="J106" s="57">
        <f>IF(AND(G106= "",H106= ""), 0, ROUND(ROUND(I106, 2) * ROUND(IF(H106="",G106,H106),  0), 2))</f>
        <v>0</v>
      </c>
      <c r="M106" s="48">
        <v>0</v>
      </c>
      <c r="Q106" s="22">
        <v>1750</v>
      </c>
    </row>
    <row r="107" spans="1:17" ht="12.75" thickTop="1" thickBot="1" x14ac:dyDescent="0.25">
      <c r="A107" s="22">
        <v>9</v>
      </c>
      <c r="B107" s="46" t="s">
        <v>157</v>
      </c>
      <c r="C107" s="98" t="s">
        <v>158</v>
      </c>
      <c r="D107" s="98"/>
      <c r="E107" s="98"/>
      <c r="F107" s="47"/>
      <c r="G107" s="74"/>
      <c r="H107" s="47"/>
      <c r="I107" s="47"/>
      <c r="J107" s="60"/>
    </row>
    <row r="108" spans="1:17" ht="12.75" thickTop="1" thickBot="1" x14ac:dyDescent="0.25">
      <c r="A108" s="22" t="s">
        <v>74</v>
      </c>
      <c r="B108" s="46"/>
      <c r="C108" s="100"/>
      <c r="D108" s="100"/>
      <c r="E108" s="100"/>
      <c r="F108" s="49" t="s">
        <v>36</v>
      </c>
      <c r="G108" s="75">
        <v>5</v>
      </c>
      <c r="H108" s="50"/>
      <c r="I108" s="51"/>
      <c r="J108" s="57">
        <f>IF(AND(G108= "",H108= ""), 0, ROUND(ROUND(I108, 2) * ROUND(IF(H108="",G108,H108),  0), 2))</f>
        <v>0</v>
      </c>
      <c r="M108" s="48">
        <v>0</v>
      </c>
      <c r="Q108" s="22">
        <v>1750</v>
      </c>
    </row>
    <row r="109" spans="1:17" ht="15" hidden="1" customHeight="1" thickTop="1" x14ac:dyDescent="0.2">
      <c r="A109" s="22" t="s">
        <v>76</v>
      </c>
      <c r="J109" s="58"/>
    </row>
    <row r="110" spans="1:17" ht="26.45" customHeight="1" thickTop="1" x14ac:dyDescent="0.2">
      <c r="A110" s="22">
        <v>5</v>
      </c>
      <c r="B110" s="42" t="s">
        <v>159</v>
      </c>
      <c r="C110" s="103" t="s">
        <v>160</v>
      </c>
      <c r="D110" s="103"/>
      <c r="E110" s="103"/>
      <c r="F110" s="45"/>
      <c r="G110" s="73"/>
      <c r="H110" s="45"/>
      <c r="I110" s="45"/>
      <c r="J110" s="59"/>
    </row>
    <row r="111" spans="1:17" ht="15" hidden="1" customHeight="1" x14ac:dyDescent="0.2">
      <c r="A111" s="22" t="s">
        <v>71</v>
      </c>
      <c r="J111" s="58"/>
    </row>
    <row r="112" spans="1:17" ht="12" thickBot="1" x14ac:dyDescent="0.25">
      <c r="A112" s="22">
        <v>9</v>
      </c>
      <c r="B112" s="46" t="s">
        <v>161</v>
      </c>
      <c r="C112" s="98" t="s">
        <v>162</v>
      </c>
      <c r="D112" s="98"/>
      <c r="E112" s="98"/>
      <c r="F112" s="47"/>
      <c r="G112" s="74"/>
      <c r="H112" s="47"/>
      <c r="I112" s="47"/>
      <c r="J112" s="60"/>
    </row>
    <row r="113" spans="1:17" ht="12.75" thickTop="1" thickBot="1" x14ac:dyDescent="0.25">
      <c r="A113" s="22" t="s">
        <v>74</v>
      </c>
      <c r="B113" s="46"/>
      <c r="C113" s="100"/>
      <c r="D113" s="100"/>
      <c r="E113" s="100"/>
      <c r="F113" s="49" t="s">
        <v>36</v>
      </c>
      <c r="G113" s="75">
        <v>9</v>
      </c>
      <c r="H113" s="50"/>
      <c r="I113" s="51"/>
      <c r="J113" s="57">
        <f>IF(AND(G113= "",H113= ""), 0, ROUND(ROUND(I113, 2) * ROUND(IF(H113="",G113,H113),  0), 2))</f>
        <v>0</v>
      </c>
      <c r="M113" s="48">
        <v>0</v>
      </c>
      <c r="Q113" s="22">
        <v>1750</v>
      </c>
    </row>
    <row r="114" spans="1:17" ht="15" hidden="1" customHeight="1" thickTop="1" x14ac:dyDescent="0.2">
      <c r="A114" s="22" t="s">
        <v>76</v>
      </c>
      <c r="J114" s="58"/>
    </row>
    <row r="115" spans="1:17" ht="13.5" thickTop="1" x14ac:dyDescent="0.2">
      <c r="A115" s="22">
        <v>5</v>
      </c>
      <c r="B115" s="42" t="s">
        <v>163</v>
      </c>
      <c r="C115" s="103" t="s">
        <v>164</v>
      </c>
      <c r="D115" s="103"/>
      <c r="E115" s="103"/>
      <c r="F115" s="45"/>
      <c r="G115" s="73"/>
      <c r="H115" s="45"/>
      <c r="I115" s="45"/>
      <c r="J115" s="59"/>
    </row>
    <row r="116" spans="1:17" ht="15" hidden="1" customHeight="1" x14ac:dyDescent="0.2">
      <c r="A116" s="22" t="s">
        <v>71</v>
      </c>
      <c r="J116" s="58"/>
    </row>
    <row r="117" spans="1:17" ht="12" thickBot="1" x14ac:dyDescent="0.25">
      <c r="A117" s="22">
        <v>9</v>
      </c>
      <c r="B117" s="46" t="s">
        <v>165</v>
      </c>
      <c r="C117" s="98" t="s">
        <v>166</v>
      </c>
      <c r="D117" s="98"/>
      <c r="E117" s="98"/>
      <c r="F117" s="47"/>
      <c r="G117" s="74"/>
      <c r="H117" s="47"/>
      <c r="I117" s="47"/>
      <c r="J117" s="60"/>
    </row>
    <row r="118" spans="1:17" ht="12.75" thickTop="1" thickBot="1" x14ac:dyDescent="0.25">
      <c r="A118" s="22" t="s">
        <v>74</v>
      </c>
      <c r="B118" s="46"/>
      <c r="C118" s="100"/>
      <c r="D118" s="100"/>
      <c r="E118" s="100"/>
      <c r="F118" s="49" t="s">
        <v>36</v>
      </c>
      <c r="G118" s="75">
        <v>1</v>
      </c>
      <c r="H118" s="50"/>
      <c r="I118" s="51"/>
      <c r="J118" s="57">
        <f>IF(AND(G118= "",H118= ""), 0, ROUND(ROUND(I118, 2) * ROUND(IF(H118="",G118,H118),  0), 2))</f>
        <v>0</v>
      </c>
      <c r="M118" s="48">
        <v>0</v>
      </c>
      <c r="Q118" s="22">
        <v>1750</v>
      </c>
    </row>
    <row r="119" spans="1:17" ht="15" hidden="1" customHeight="1" thickTop="1" x14ac:dyDescent="0.2">
      <c r="A119" s="22" t="s">
        <v>76</v>
      </c>
      <c r="J119" s="58"/>
    </row>
    <row r="120" spans="1:17" ht="13.5" thickTop="1" x14ac:dyDescent="0.2">
      <c r="A120" s="22">
        <v>5</v>
      </c>
      <c r="B120" s="42" t="s">
        <v>167</v>
      </c>
      <c r="C120" s="103" t="s">
        <v>168</v>
      </c>
      <c r="D120" s="103"/>
      <c r="E120" s="103"/>
      <c r="F120" s="45"/>
      <c r="G120" s="73"/>
      <c r="H120" s="45"/>
      <c r="I120" s="45"/>
      <c r="J120" s="59"/>
    </row>
    <row r="121" spans="1:17" ht="15" hidden="1" customHeight="1" x14ac:dyDescent="0.2">
      <c r="A121" s="22" t="s">
        <v>71</v>
      </c>
      <c r="J121" s="58"/>
    </row>
    <row r="122" spans="1:17" ht="12" thickBot="1" x14ac:dyDescent="0.25">
      <c r="A122" s="22">
        <v>9</v>
      </c>
      <c r="B122" s="46" t="s">
        <v>169</v>
      </c>
      <c r="C122" s="98" t="s">
        <v>170</v>
      </c>
      <c r="D122" s="98"/>
      <c r="E122" s="98"/>
      <c r="F122" s="47"/>
      <c r="G122" s="74"/>
      <c r="H122" s="47"/>
      <c r="I122" s="47"/>
      <c r="J122" s="60"/>
    </row>
    <row r="123" spans="1:17" ht="12.75" thickTop="1" thickBot="1" x14ac:dyDescent="0.25">
      <c r="A123" s="22" t="s">
        <v>74</v>
      </c>
      <c r="B123" s="46"/>
      <c r="C123" s="100"/>
      <c r="D123" s="100"/>
      <c r="E123" s="100"/>
      <c r="F123" s="49" t="s">
        <v>36</v>
      </c>
      <c r="G123" s="75">
        <v>1</v>
      </c>
      <c r="H123" s="50"/>
      <c r="I123" s="51"/>
      <c r="J123" s="57">
        <f>IF(AND(G123= "",H123= ""), 0, ROUND(ROUND(I123, 2) * ROUND(IF(H123="",G123,H123),  0), 2))</f>
        <v>0</v>
      </c>
      <c r="M123" s="48">
        <v>0</v>
      </c>
      <c r="Q123" s="22">
        <v>1750</v>
      </c>
    </row>
    <row r="124" spans="1:17" ht="15" hidden="1" customHeight="1" thickTop="1" x14ac:dyDescent="0.2">
      <c r="A124" s="22" t="s">
        <v>76</v>
      </c>
      <c r="J124" s="58"/>
    </row>
    <row r="125" spans="1:17" ht="13.5" thickTop="1" x14ac:dyDescent="0.2">
      <c r="A125" s="22">
        <v>5</v>
      </c>
      <c r="B125" s="42" t="s">
        <v>171</v>
      </c>
      <c r="C125" s="103" t="s">
        <v>172</v>
      </c>
      <c r="D125" s="103"/>
      <c r="E125" s="103"/>
      <c r="F125" s="45"/>
      <c r="G125" s="73"/>
      <c r="H125" s="45"/>
      <c r="I125" s="45"/>
      <c r="J125" s="59"/>
    </row>
    <row r="126" spans="1:17" ht="15" hidden="1" customHeight="1" x14ac:dyDescent="0.2">
      <c r="A126" s="22" t="s">
        <v>71</v>
      </c>
      <c r="J126" s="58"/>
    </row>
    <row r="127" spans="1:17" ht="11.25" x14ac:dyDescent="0.2">
      <c r="A127" s="22">
        <v>9</v>
      </c>
      <c r="B127" s="46" t="s">
        <v>173</v>
      </c>
      <c r="C127" s="98" t="s">
        <v>174</v>
      </c>
      <c r="D127" s="98"/>
      <c r="E127" s="98"/>
      <c r="F127" s="47"/>
      <c r="G127" s="74"/>
      <c r="H127" s="47"/>
      <c r="I127" s="47"/>
      <c r="J127" s="60"/>
    </row>
    <row r="128" spans="1:17" ht="12" thickBot="1" x14ac:dyDescent="0.25">
      <c r="A128" s="22" t="s">
        <v>175</v>
      </c>
      <c r="B128" s="54"/>
      <c r="C128" s="99" t="s">
        <v>176</v>
      </c>
      <c r="D128" s="99"/>
      <c r="E128" s="99"/>
      <c r="F128" s="54"/>
      <c r="G128" s="77"/>
      <c r="H128" s="54"/>
      <c r="I128" s="54"/>
      <c r="J128" s="67"/>
    </row>
    <row r="129" spans="1:17" ht="12.75" thickTop="1" thickBot="1" x14ac:dyDescent="0.25">
      <c r="A129" s="22" t="s">
        <v>74</v>
      </c>
      <c r="B129" s="46"/>
      <c r="C129" s="100"/>
      <c r="D129" s="100"/>
      <c r="E129" s="100"/>
      <c r="F129" s="49" t="s">
        <v>132</v>
      </c>
      <c r="G129" s="76">
        <v>12.9</v>
      </c>
      <c r="H129" s="53"/>
      <c r="I129" s="51"/>
      <c r="J129" s="57">
        <f>IF(AND(G129= "",H129= ""), 0, ROUND(ROUND(I129, 2) * ROUND(IF(H129="",G129,H129),  2), 2))</f>
        <v>0</v>
      </c>
      <c r="M129" s="48">
        <v>0</v>
      </c>
      <c r="Q129" s="22">
        <v>1750</v>
      </c>
    </row>
    <row r="130" spans="1:17" ht="12" thickTop="1" x14ac:dyDescent="0.2">
      <c r="A130" s="22">
        <v>9</v>
      </c>
      <c r="B130" s="46" t="s">
        <v>177</v>
      </c>
      <c r="C130" s="98" t="s">
        <v>178</v>
      </c>
      <c r="D130" s="98"/>
      <c r="E130" s="98"/>
      <c r="F130" s="47"/>
      <c r="G130" s="74"/>
      <c r="H130" s="47"/>
      <c r="I130" s="47"/>
      <c r="J130" s="60"/>
    </row>
    <row r="131" spans="1:17" ht="20.100000000000001" customHeight="1" thickBot="1" x14ac:dyDescent="0.25">
      <c r="A131" s="22" t="s">
        <v>175</v>
      </c>
      <c r="B131" s="54"/>
      <c r="C131" s="99" t="s">
        <v>179</v>
      </c>
      <c r="D131" s="99"/>
      <c r="E131" s="99"/>
      <c r="F131" s="54"/>
      <c r="G131" s="77"/>
      <c r="H131" s="54"/>
      <c r="I131" s="54"/>
      <c r="J131" s="67"/>
    </row>
    <row r="132" spans="1:17" ht="12.75" thickTop="1" thickBot="1" x14ac:dyDescent="0.25">
      <c r="A132" s="22" t="s">
        <v>74</v>
      </c>
      <c r="B132" s="46"/>
      <c r="C132" s="100"/>
      <c r="D132" s="100"/>
      <c r="E132" s="100"/>
      <c r="F132" s="49" t="s">
        <v>132</v>
      </c>
      <c r="G132" s="76">
        <v>66</v>
      </c>
      <c r="H132" s="53"/>
      <c r="I132" s="51"/>
      <c r="J132" s="57">
        <f>IF(AND(G132= "",H132= ""), 0, ROUND(ROUND(I132, 2) * ROUND(IF(H132="",G132,H132),  2), 2))</f>
        <v>0</v>
      </c>
      <c r="M132" s="48">
        <v>0</v>
      </c>
      <c r="Q132" s="22">
        <v>1750</v>
      </c>
    </row>
    <row r="133" spans="1:17" ht="15" hidden="1" customHeight="1" thickTop="1" x14ac:dyDescent="0.2">
      <c r="A133" s="22" t="s">
        <v>76</v>
      </c>
      <c r="J133" s="58"/>
    </row>
    <row r="134" spans="1:17" ht="13.5" thickTop="1" x14ac:dyDescent="0.2">
      <c r="A134" s="22">
        <v>5</v>
      </c>
      <c r="B134" s="42" t="s">
        <v>180</v>
      </c>
      <c r="C134" s="103" t="s">
        <v>181</v>
      </c>
      <c r="D134" s="103"/>
      <c r="E134" s="103"/>
      <c r="F134" s="45"/>
      <c r="G134" s="73"/>
      <c r="H134" s="45"/>
      <c r="I134" s="45"/>
      <c r="J134" s="59"/>
    </row>
    <row r="135" spans="1:17" ht="15" hidden="1" customHeight="1" x14ac:dyDescent="0.2">
      <c r="A135" s="22" t="s">
        <v>71</v>
      </c>
      <c r="J135" s="58"/>
    </row>
    <row r="136" spans="1:17" ht="12" thickBot="1" x14ac:dyDescent="0.25">
      <c r="A136" s="22">
        <v>9</v>
      </c>
      <c r="B136" s="46" t="s">
        <v>182</v>
      </c>
      <c r="C136" s="98" t="s">
        <v>183</v>
      </c>
      <c r="D136" s="98"/>
      <c r="E136" s="98"/>
      <c r="F136" s="47"/>
      <c r="G136" s="74"/>
      <c r="H136" s="47"/>
      <c r="I136" s="47"/>
      <c r="J136" s="60"/>
    </row>
    <row r="137" spans="1:17" ht="12.75" thickTop="1" thickBot="1" x14ac:dyDescent="0.25">
      <c r="A137" s="22" t="s">
        <v>74</v>
      </c>
      <c r="B137" s="46"/>
      <c r="C137" s="100"/>
      <c r="D137" s="100"/>
      <c r="E137" s="100"/>
      <c r="F137" s="49" t="s">
        <v>132</v>
      </c>
      <c r="G137" s="76">
        <v>12.9</v>
      </c>
      <c r="H137" s="53"/>
      <c r="I137" s="51"/>
      <c r="J137" s="57">
        <f>IF(AND(G137= "",H137= ""), 0, ROUND(ROUND(I137, 2) * ROUND(IF(H137="",G137,H137),  2), 2))</f>
        <v>0</v>
      </c>
      <c r="M137" s="48">
        <v>0</v>
      </c>
      <c r="Q137" s="22">
        <v>1750</v>
      </c>
    </row>
    <row r="138" spans="1:17" ht="12.75" thickTop="1" thickBot="1" x14ac:dyDescent="0.25">
      <c r="A138" s="22">
        <v>9</v>
      </c>
      <c r="B138" s="46" t="s">
        <v>184</v>
      </c>
      <c r="C138" s="98" t="s">
        <v>185</v>
      </c>
      <c r="D138" s="98"/>
      <c r="E138" s="98"/>
      <c r="F138" s="47"/>
      <c r="G138" s="74"/>
      <c r="H138" s="47"/>
      <c r="I138" s="47"/>
      <c r="J138" s="60"/>
    </row>
    <row r="139" spans="1:17" ht="12.75" thickTop="1" thickBot="1" x14ac:dyDescent="0.25">
      <c r="A139" s="22" t="s">
        <v>74</v>
      </c>
      <c r="B139" s="46"/>
      <c r="C139" s="100"/>
      <c r="D139" s="100"/>
      <c r="E139" s="100"/>
      <c r="F139" s="49" t="s">
        <v>132</v>
      </c>
      <c r="G139" s="76">
        <v>347</v>
      </c>
      <c r="H139" s="53"/>
      <c r="I139" s="51"/>
      <c r="J139" s="57">
        <f>IF(AND(G139= "",H139= ""), 0, ROUND(ROUND(I139, 2) * ROUND(IF(H139="",G139,H139),  2), 2))</f>
        <v>0</v>
      </c>
      <c r="M139" s="48">
        <v>0</v>
      </c>
      <c r="Q139" s="22">
        <v>1750</v>
      </c>
    </row>
    <row r="140" spans="1:17" ht="15" hidden="1" customHeight="1" thickTop="1" x14ac:dyDescent="0.2">
      <c r="A140" s="22" t="s">
        <v>76</v>
      </c>
      <c r="J140" s="58"/>
    </row>
    <row r="141" spans="1:17" ht="15" hidden="1" customHeight="1" thickTop="1" x14ac:dyDescent="0.2">
      <c r="A141" s="22" t="s">
        <v>92</v>
      </c>
      <c r="J141" s="58"/>
    </row>
    <row r="142" spans="1:17" ht="28.5" customHeight="1" thickTop="1" x14ac:dyDescent="0.2">
      <c r="A142" s="22">
        <v>4</v>
      </c>
      <c r="B142" s="42" t="s">
        <v>186</v>
      </c>
      <c r="C142" s="102" t="s">
        <v>187</v>
      </c>
      <c r="D142" s="102"/>
      <c r="E142" s="102"/>
      <c r="F142" s="44"/>
      <c r="G142" s="72"/>
      <c r="H142" s="44"/>
      <c r="I142" s="44"/>
      <c r="J142" s="61"/>
    </row>
    <row r="143" spans="1:17" ht="15" hidden="1" customHeight="1" x14ac:dyDescent="0.2">
      <c r="A143" s="22" t="s">
        <v>68</v>
      </c>
      <c r="J143" s="58"/>
    </row>
    <row r="144" spans="1:17" ht="12.75" x14ac:dyDescent="0.2">
      <c r="A144" s="22">
        <v>5</v>
      </c>
      <c r="B144" s="42" t="s">
        <v>188</v>
      </c>
      <c r="C144" s="103" t="s">
        <v>189</v>
      </c>
      <c r="D144" s="103"/>
      <c r="E144" s="103"/>
      <c r="F144" s="45"/>
      <c r="G144" s="73"/>
      <c r="H144" s="45"/>
      <c r="I144" s="45"/>
      <c r="J144" s="59"/>
    </row>
    <row r="145" spans="1:17" ht="12" thickBot="1" x14ac:dyDescent="0.25">
      <c r="A145" s="22">
        <v>9</v>
      </c>
      <c r="B145" s="46" t="s">
        <v>190</v>
      </c>
      <c r="C145" s="98" t="s">
        <v>191</v>
      </c>
      <c r="D145" s="98"/>
      <c r="E145" s="98"/>
      <c r="F145" s="47"/>
      <c r="G145" s="74"/>
      <c r="H145" s="47"/>
      <c r="I145" s="47"/>
      <c r="J145" s="60"/>
    </row>
    <row r="146" spans="1:17" ht="12.75" thickTop="1" thickBot="1" x14ac:dyDescent="0.25">
      <c r="A146" s="22" t="s">
        <v>74</v>
      </c>
      <c r="B146" s="46"/>
      <c r="C146" s="100"/>
      <c r="D146" s="100"/>
      <c r="E146" s="100"/>
      <c r="F146" s="49" t="s">
        <v>36</v>
      </c>
      <c r="G146" s="75">
        <v>8</v>
      </c>
      <c r="H146" s="50"/>
      <c r="I146" s="51"/>
      <c r="J146" s="57">
        <f>IF(AND(G146= "",H146= ""), 0, ROUND(ROUND(I146, 2) * ROUND(IF(H146="",G146,H146),  0), 2))</f>
        <v>0</v>
      </c>
      <c r="M146" s="48">
        <v>0</v>
      </c>
      <c r="Q146" s="22">
        <v>1750</v>
      </c>
    </row>
    <row r="147" spans="1:17" ht="12.75" thickTop="1" thickBot="1" x14ac:dyDescent="0.25">
      <c r="A147" s="22" t="s">
        <v>74</v>
      </c>
      <c r="B147" s="46"/>
      <c r="C147" s="100"/>
      <c r="D147" s="100"/>
      <c r="E147" s="100"/>
      <c r="F147" s="49" t="s">
        <v>36</v>
      </c>
      <c r="G147" s="75">
        <v>0</v>
      </c>
      <c r="H147" s="50"/>
      <c r="I147" s="51"/>
      <c r="J147" s="57">
        <f>IF(AND(G147= "",H147= ""), 0, ROUND(ROUND(I147, 2) * ROUND(IF(H147="",G147,H147),  0), 2))</f>
        <v>0</v>
      </c>
      <c r="M147" s="48">
        <v>0</v>
      </c>
      <c r="Q147" s="22">
        <v>1750</v>
      </c>
    </row>
    <row r="148" spans="1:17" ht="21.6" customHeight="1" thickTop="1" thickBot="1" x14ac:dyDescent="0.25">
      <c r="A148" s="22">
        <v>9</v>
      </c>
      <c r="B148" s="46" t="s">
        <v>192</v>
      </c>
      <c r="C148" s="98" t="s">
        <v>194</v>
      </c>
      <c r="D148" s="98"/>
      <c r="E148" s="98"/>
      <c r="F148" s="47"/>
      <c r="G148" s="74"/>
      <c r="H148" s="47"/>
      <c r="I148" s="47"/>
      <c r="J148" s="60"/>
    </row>
    <row r="149" spans="1:17" ht="12.75" thickTop="1" thickBot="1" x14ac:dyDescent="0.25">
      <c r="A149" s="22" t="s">
        <v>74</v>
      </c>
      <c r="B149" s="46"/>
      <c r="C149" s="100"/>
      <c r="D149" s="100"/>
      <c r="E149" s="100"/>
      <c r="F149" s="49" t="s">
        <v>36</v>
      </c>
      <c r="G149" s="75">
        <v>8</v>
      </c>
      <c r="H149" s="50"/>
      <c r="I149" s="51"/>
      <c r="J149" s="57">
        <f>IF(AND(G149= "",H149= ""), 0, ROUND(ROUND(I149, 2) * ROUND(IF(H149="",G149,H149),  0), 2))</f>
        <v>0</v>
      </c>
      <c r="M149" s="48">
        <v>0</v>
      </c>
      <c r="Q149" s="22">
        <v>1750</v>
      </c>
    </row>
    <row r="150" spans="1:17" ht="12.75" thickTop="1" thickBot="1" x14ac:dyDescent="0.25">
      <c r="A150" s="22">
        <v>9</v>
      </c>
      <c r="B150" s="46" t="s">
        <v>193</v>
      </c>
      <c r="C150" s="98" t="s">
        <v>196</v>
      </c>
      <c r="D150" s="98"/>
      <c r="E150" s="98"/>
      <c r="F150" s="47"/>
      <c r="G150" s="74"/>
      <c r="H150" s="47"/>
      <c r="I150" s="47"/>
      <c r="J150" s="60"/>
    </row>
    <row r="151" spans="1:17" ht="12.75" thickTop="1" thickBot="1" x14ac:dyDescent="0.25">
      <c r="A151" s="22" t="s">
        <v>74</v>
      </c>
      <c r="B151" s="46"/>
      <c r="C151" s="100"/>
      <c r="D151" s="100"/>
      <c r="E151" s="100"/>
      <c r="F151" s="49" t="s">
        <v>36</v>
      </c>
      <c r="G151" s="75">
        <v>28</v>
      </c>
      <c r="H151" s="50"/>
      <c r="I151" s="51"/>
      <c r="J151" s="57">
        <f>IF(AND(G151= "",H151= ""), 0, ROUND(ROUND(I151, 2) * ROUND(IF(H151="",G151,H151),  0), 2))</f>
        <v>0</v>
      </c>
      <c r="M151" s="48">
        <v>0</v>
      </c>
      <c r="Q151" s="22">
        <v>1750</v>
      </c>
    </row>
    <row r="152" spans="1:17" ht="21.6" customHeight="1" thickTop="1" thickBot="1" x14ac:dyDescent="0.25">
      <c r="A152" s="22">
        <v>9</v>
      </c>
      <c r="B152" s="46" t="s">
        <v>195</v>
      </c>
      <c r="C152" s="98" t="s">
        <v>399</v>
      </c>
      <c r="D152" s="98"/>
      <c r="E152" s="98"/>
      <c r="F152" s="47"/>
      <c r="G152" s="74"/>
      <c r="H152" s="47"/>
      <c r="I152" s="47"/>
      <c r="J152" s="60"/>
    </row>
    <row r="153" spans="1:17" ht="12.75" thickTop="1" thickBot="1" x14ac:dyDescent="0.25">
      <c r="A153" s="22" t="s">
        <v>74</v>
      </c>
      <c r="B153" s="46"/>
      <c r="C153" s="100"/>
      <c r="D153" s="100"/>
      <c r="E153" s="100"/>
      <c r="F153" s="49" t="s">
        <v>36</v>
      </c>
      <c r="G153" s="75">
        <v>8</v>
      </c>
      <c r="H153" s="50"/>
      <c r="I153" s="51"/>
      <c r="J153" s="57">
        <f>IF(AND(G153= "",H153= ""), 0, ROUND(ROUND(I153, 2) * ROUND(IF(H153="",G153,H153),  0), 2))</f>
        <v>0</v>
      </c>
      <c r="M153" s="48">
        <v>0</v>
      </c>
      <c r="Q153" s="22">
        <v>1750</v>
      </c>
    </row>
    <row r="154" spans="1:17" ht="15" hidden="1" customHeight="1" thickTop="1" x14ac:dyDescent="0.2">
      <c r="A154" s="22" t="s">
        <v>76</v>
      </c>
      <c r="J154" s="58"/>
    </row>
    <row r="155" spans="1:17" ht="26.45" customHeight="1" thickTop="1" x14ac:dyDescent="0.2">
      <c r="A155" s="22">
        <v>5</v>
      </c>
      <c r="B155" s="42" t="s">
        <v>197</v>
      </c>
      <c r="C155" s="103" t="s">
        <v>198</v>
      </c>
      <c r="D155" s="103"/>
      <c r="E155" s="103"/>
      <c r="F155" s="45"/>
      <c r="G155" s="73"/>
      <c r="H155" s="45"/>
      <c r="I155" s="45"/>
      <c r="J155" s="59"/>
    </row>
    <row r="156" spans="1:17" ht="21" customHeight="1" thickBot="1" x14ac:dyDescent="0.25">
      <c r="A156" s="22">
        <v>9</v>
      </c>
      <c r="B156" s="46" t="s">
        <v>199</v>
      </c>
      <c r="C156" s="98" t="s">
        <v>200</v>
      </c>
      <c r="D156" s="98"/>
      <c r="E156" s="98"/>
      <c r="F156" s="47"/>
      <c r="G156" s="74"/>
      <c r="H156" s="47"/>
      <c r="I156" s="47"/>
      <c r="J156" s="60"/>
    </row>
    <row r="157" spans="1:17" ht="12.75" thickTop="1" thickBot="1" x14ac:dyDescent="0.25">
      <c r="A157" s="22" t="s">
        <v>74</v>
      </c>
      <c r="B157" s="46"/>
      <c r="C157" s="100"/>
      <c r="D157" s="100"/>
      <c r="E157" s="100"/>
      <c r="F157" s="49" t="s">
        <v>36</v>
      </c>
      <c r="G157" s="75">
        <v>1</v>
      </c>
      <c r="H157" s="50"/>
      <c r="I157" s="51"/>
      <c r="J157" s="57">
        <f>IF(AND(G157= "",H157= ""), 0, ROUND(ROUND(I157, 2) * ROUND(IF(H157="",G157,H157),  0), 2))</f>
        <v>0</v>
      </c>
      <c r="M157" s="48">
        <v>0</v>
      </c>
      <c r="Q157" s="22">
        <v>1750</v>
      </c>
    </row>
    <row r="158" spans="1:17" ht="12.75" thickTop="1" thickBot="1" x14ac:dyDescent="0.25">
      <c r="A158" s="22">
        <v>9</v>
      </c>
      <c r="B158" s="46" t="s">
        <v>201</v>
      </c>
      <c r="C158" s="98" t="s">
        <v>202</v>
      </c>
      <c r="D158" s="98"/>
      <c r="E158" s="98"/>
      <c r="F158" s="47"/>
      <c r="G158" s="74"/>
      <c r="H158" s="47"/>
      <c r="I158" s="47"/>
      <c r="J158" s="60"/>
    </row>
    <row r="159" spans="1:17" ht="12.75" thickTop="1" thickBot="1" x14ac:dyDescent="0.25">
      <c r="A159" s="22" t="s">
        <v>74</v>
      </c>
      <c r="B159" s="46"/>
      <c r="C159" s="100"/>
      <c r="D159" s="100"/>
      <c r="E159" s="100"/>
      <c r="F159" s="49" t="s">
        <v>36</v>
      </c>
      <c r="G159" s="75">
        <v>1</v>
      </c>
      <c r="H159" s="50"/>
      <c r="I159" s="51"/>
      <c r="J159" s="57">
        <f>IF(AND(G159= "",H159= ""), 0, ROUND(ROUND(I159, 2) * ROUND(IF(H159="",G159,H159),  0), 2))</f>
        <v>0</v>
      </c>
      <c r="M159" s="48">
        <v>0</v>
      </c>
      <c r="Q159" s="22">
        <v>1750</v>
      </c>
    </row>
    <row r="160" spans="1:17" ht="12.75" thickTop="1" thickBot="1" x14ac:dyDescent="0.25">
      <c r="A160" s="22">
        <v>9</v>
      </c>
      <c r="B160" s="46" t="s">
        <v>203</v>
      </c>
      <c r="C160" s="98" t="s">
        <v>204</v>
      </c>
      <c r="D160" s="98"/>
      <c r="E160" s="98"/>
      <c r="F160" s="47"/>
      <c r="G160" s="74"/>
      <c r="H160" s="47"/>
      <c r="I160" s="47"/>
      <c r="J160" s="60"/>
    </row>
    <row r="161" spans="1:17" ht="12.75" thickTop="1" thickBot="1" x14ac:dyDescent="0.25">
      <c r="A161" s="22" t="s">
        <v>74</v>
      </c>
      <c r="B161" s="46"/>
      <c r="C161" s="100"/>
      <c r="D161" s="100"/>
      <c r="E161" s="100"/>
      <c r="F161" s="49" t="s">
        <v>36</v>
      </c>
      <c r="G161" s="75">
        <v>1</v>
      </c>
      <c r="H161" s="50"/>
      <c r="I161" s="51"/>
      <c r="J161" s="57">
        <f>IF(AND(G161= "",H161= ""), 0, ROUND(ROUND(I161, 2) * ROUND(IF(H161="",G161,H161),  0), 2))</f>
        <v>0</v>
      </c>
      <c r="M161" s="48">
        <v>0</v>
      </c>
      <c r="Q161" s="22">
        <v>1750</v>
      </c>
    </row>
    <row r="162" spans="1:17" ht="12.75" thickTop="1" thickBot="1" x14ac:dyDescent="0.25">
      <c r="A162" s="22">
        <v>9</v>
      </c>
      <c r="B162" s="46" t="s">
        <v>205</v>
      </c>
      <c r="C162" s="98" t="s">
        <v>206</v>
      </c>
      <c r="D162" s="98"/>
      <c r="E162" s="98"/>
      <c r="F162" s="47"/>
      <c r="G162" s="74"/>
      <c r="H162" s="47"/>
      <c r="I162" s="47"/>
      <c r="J162" s="60"/>
    </row>
    <row r="163" spans="1:17" ht="12.75" thickTop="1" thickBot="1" x14ac:dyDescent="0.25">
      <c r="A163" s="22" t="s">
        <v>74</v>
      </c>
      <c r="B163" s="46"/>
      <c r="C163" s="100"/>
      <c r="D163" s="100"/>
      <c r="E163" s="100"/>
      <c r="F163" s="49" t="s">
        <v>36</v>
      </c>
      <c r="G163" s="75">
        <v>1</v>
      </c>
      <c r="H163" s="50"/>
      <c r="I163" s="51"/>
      <c r="J163" s="57">
        <f>IF(AND(G163= "",H163= ""), 0, ROUND(ROUND(I163, 2) * ROUND(IF(H163="",G163,H163),  0), 2))</f>
        <v>0</v>
      </c>
      <c r="M163" s="48">
        <v>0</v>
      </c>
      <c r="Q163" s="22">
        <v>1750</v>
      </c>
    </row>
    <row r="164" spans="1:17" ht="15" hidden="1" customHeight="1" thickTop="1" x14ac:dyDescent="0.2">
      <c r="A164" s="22" t="s">
        <v>76</v>
      </c>
      <c r="J164" s="58"/>
    </row>
    <row r="165" spans="1:17" ht="15" hidden="1" customHeight="1" thickTop="1" x14ac:dyDescent="0.2">
      <c r="A165" s="22" t="s">
        <v>92</v>
      </c>
      <c r="J165" s="58"/>
    </row>
    <row r="166" spans="1:17" ht="15.75" thickTop="1" x14ac:dyDescent="0.2">
      <c r="A166" s="22">
        <v>4</v>
      </c>
      <c r="B166" s="42" t="s">
        <v>207</v>
      </c>
      <c r="C166" s="102" t="s">
        <v>208</v>
      </c>
      <c r="D166" s="102"/>
      <c r="E166" s="102"/>
      <c r="F166" s="44"/>
      <c r="G166" s="72"/>
      <c r="H166" s="44"/>
      <c r="I166" s="44"/>
      <c r="J166" s="61"/>
    </row>
    <row r="167" spans="1:17" ht="12.75" x14ac:dyDescent="0.2">
      <c r="A167" s="22">
        <v>5</v>
      </c>
      <c r="B167" s="42" t="s">
        <v>209</v>
      </c>
      <c r="C167" s="103" t="s">
        <v>210</v>
      </c>
      <c r="D167" s="103"/>
      <c r="E167" s="103"/>
      <c r="F167" s="45"/>
      <c r="G167" s="73"/>
      <c r="H167" s="45"/>
      <c r="I167" s="45"/>
      <c r="J167" s="59"/>
    </row>
    <row r="168" spans="1:17" ht="15" hidden="1" customHeight="1" x14ac:dyDescent="0.2">
      <c r="A168" s="22" t="s">
        <v>71</v>
      </c>
      <c r="J168" s="58"/>
    </row>
    <row r="169" spans="1:17" ht="15" hidden="1" customHeight="1" x14ac:dyDescent="0.2">
      <c r="A169" s="22" t="s">
        <v>76</v>
      </c>
      <c r="J169" s="58"/>
    </row>
    <row r="170" spans="1:17" ht="12.75" x14ac:dyDescent="0.2">
      <c r="A170" s="22">
        <v>5</v>
      </c>
      <c r="B170" s="42" t="s">
        <v>211</v>
      </c>
      <c r="C170" s="103" t="s">
        <v>212</v>
      </c>
      <c r="D170" s="103"/>
      <c r="E170" s="103"/>
      <c r="F170" s="45"/>
      <c r="G170" s="73"/>
      <c r="H170" s="45"/>
      <c r="I170" s="45"/>
      <c r="J170" s="59"/>
    </row>
    <row r="171" spans="1:17" ht="15" hidden="1" customHeight="1" x14ac:dyDescent="0.2">
      <c r="A171" s="22" t="s">
        <v>71</v>
      </c>
      <c r="J171" s="58"/>
    </row>
    <row r="172" spans="1:17" ht="12" thickBot="1" x14ac:dyDescent="0.25">
      <c r="A172" s="22">
        <v>9</v>
      </c>
      <c r="B172" s="46" t="s">
        <v>213</v>
      </c>
      <c r="C172" s="98" t="s">
        <v>391</v>
      </c>
      <c r="D172" s="98"/>
      <c r="E172" s="98"/>
      <c r="F172" s="47"/>
      <c r="G172" s="74"/>
      <c r="H172" s="47"/>
      <c r="I172" s="47"/>
      <c r="J172" s="60"/>
    </row>
    <row r="173" spans="1:17" ht="12.75" thickTop="1" thickBot="1" x14ac:dyDescent="0.25">
      <c r="A173" s="22" t="s">
        <v>74</v>
      </c>
      <c r="B173" s="46"/>
      <c r="C173" s="100"/>
      <c r="D173" s="100"/>
      <c r="E173" s="100"/>
      <c r="F173" s="49" t="s">
        <v>36</v>
      </c>
      <c r="G173" s="75">
        <v>102</v>
      </c>
      <c r="H173" s="50"/>
      <c r="I173" s="51"/>
      <c r="J173" s="57">
        <f>IF(AND(G173= "",H173= ""), 0, ROUND(ROUND(I173, 2) * ROUND(IF(H173="",G173,H173),  0), 2))</f>
        <v>0</v>
      </c>
      <c r="M173" s="48">
        <v>0</v>
      </c>
      <c r="Q173" s="22">
        <v>1750</v>
      </c>
    </row>
    <row r="174" spans="1:17" ht="12.75" thickTop="1" thickBot="1" x14ac:dyDescent="0.25">
      <c r="A174" s="22">
        <v>9</v>
      </c>
      <c r="B174" s="46" t="s">
        <v>214</v>
      </c>
      <c r="C174" s="98" t="s">
        <v>392</v>
      </c>
      <c r="D174" s="98"/>
      <c r="E174" s="98"/>
      <c r="F174" s="47"/>
      <c r="G174" s="74"/>
      <c r="H174" s="47"/>
      <c r="I174" s="47"/>
      <c r="J174" s="60"/>
    </row>
    <row r="175" spans="1:17" ht="12.75" thickTop="1" thickBot="1" x14ac:dyDescent="0.25">
      <c r="A175" s="22" t="s">
        <v>74</v>
      </c>
      <c r="B175" s="46"/>
      <c r="C175" s="100"/>
      <c r="D175" s="100"/>
      <c r="E175" s="100"/>
      <c r="F175" s="49" t="s">
        <v>36</v>
      </c>
      <c r="G175" s="75">
        <v>29</v>
      </c>
      <c r="H175" s="50"/>
      <c r="I175" s="51"/>
      <c r="J175" s="57">
        <f>IF(AND(G175= "",H175= ""), 0, ROUND(ROUND(I175, 2) * ROUND(IF(H175="",G175,H175),  0), 2))</f>
        <v>0</v>
      </c>
      <c r="M175" s="48">
        <v>0</v>
      </c>
      <c r="Q175" s="22">
        <v>1750</v>
      </c>
    </row>
    <row r="176" spans="1:17" ht="15" hidden="1" customHeight="1" thickTop="1" x14ac:dyDescent="0.2">
      <c r="A176" s="22" t="s">
        <v>76</v>
      </c>
      <c r="J176" s="58"/>
    </row>
    <row r="177" spans="1:17" ht="13.5" thickTop="1" x14ac:dyDescent="0.2">
      <c r="A177" s="22">
        <v>5</v>
      </c>
      <c r="B177" s="42" t="s">
        <v>215</v>
      </c>
      <c r="C177" s="103" t="s">
        <v>216</v>
      </c>
      <c r="D177" s="103"/>
      <c r="E177" s="103"/>
      <c r="F177" s="45"/>
      <c r="G177" s="73"/>
      <c r="H177" s="45"/>
      <c r="I177" s="45"/>
      <c r="J177" s="59"/>
    </row>
    <row r="178" spans="1:17" ht="15" hidden="1" customHeight="1" x14ac:dyDescent="0.2">
      <c r="A178" s="22" t="s">
        <v>71</v>
      </c>
      <c r="J178" s="58"/>
    </row>
    <row r="179" spans="1:17" ht="12" thickBot="1" x14ac:dyDescent="0.25">
      <c r="A179" s="22">
        <v>9</v>
      </c>
      <c r="B179" s="46" t="s">
        <v>217</v>
      </c>
      <c r="C179" s="98" t="s">
        <v>397</v>
      </c>
      <c r="D179" s="98"/>
      <c r="E179" s="98"/>
      <c r="F179" s="47"/>
      <c r="G179" s="74"/>
      <c r="H179" s="47"/>
      <c r="I179" s="47"/>
      <c r="J179" s="60"/>
    </row>
    <row r="180" spans="1:17" ht="12.75" thickTop="1" thickBot="1" x14ac:dyDescent="0.25">
      <c r="A180" s="22" t="s">
        <v>74</v>
      </c>
      <c r="B180" s="46"/>
      <c r="C180" s="100"/>
      <c r="D180" s="100"/>
      <c r="E180" s="100"/>
      <c r="F180" s="49" t="s">
        <v>36</v>
      </c>
      <c r="G180" s="75">
        <v>23</v>
      </c>
      <c r="H180" s="50"/>
      <c r="I180" s="51"/>
      <c r="J180" s="57">
        <f>IF(AND(G180= "",H180= ""), 0, ROUND(ROUND(I180, 2) * ROUND(IF(H180="",G180,H180),  0), 2))</f>
        <v>0</v>
      </c>
      <c r="M180" s="48">
        <v>0</v>
      </c>
      <c r="Q180" s="22">
        <v>1750</v>
      </c>
    </row>
    <row r="181" spans="1:17" ht="12.75" thickTop="1" thickBot="1" x14ac:dyDescent="0.25">
      <c r="A181" s="22">
        <v>9</v>
      </c>
      <c r="B181" s="46" t="s">
        <v>218</v>
      </c>
      <c r="C181" s="98" t="s">
        <v>398</v>
      </c>
      <c r="D181" s="98"/>
      <c r="E181" s="98"/>
      <c r="F181" s="47"/>
      <c r="G181" s="74"/>
      <c r="H181" s="47"/>
      <c r="I181" s="47"/>
      <c r="J181" s="60"/>
    </row>
    <row r="182" spans="1:17" ht="12.75" thickTop="1" thickBot="1" x14ac:dyDescent="0.25">
      <c r="A182" s="22" t="s">
        <v>74</v>
      </c>
      <c r="B182" s="46"/>
      <c r="C182" s="100"/>
      <c r="D182" s="100"/>
      <c r="E182" s="100"/>
      <c r="F182" s="49" t="s">
        <v>36</v>
      </c>
      <c r="G182" s="75">
        <v>71</v>
      </c>
      <c r="H182" s="50"/>
      <c r="I182" s="51"/>
      <c r="J182" s="57">
        <f>IF(AND(G182= "",H182= ""), 0, ROUND(ROUND(I182, 2) * ROUND(IF(H182="",G182,H182),  0), 2))</f>
        <v>0</v>
      </c>
      <c r="M182" s="48">
        <v>0</v>
      </c>
      <c r="Q182" s="22">
        <v>1750</v>
      </c>
    </row>
    <row r="183" spans="1:17" ht="15" hidden="1" customHeight="1" thickTop="1" x14ac:dyDescent="0.2">
      <c r="A183" s="22" t="s">
        <v>76</v>
      </c>
      <c r="J183" s="58"/>
    </row>
    <row r="184" spans="1:17" ht="13.5" thickTop="1" x14ac:dyDescent="0.2">
      <c r="A184" s="22">
        <v>5</v>
      </c>
      <c r="B184" s="42" t="s">
        <v>219</v>
      </c>
      <c r="C184" s="103" t="s">
        <v>220</v>
      </c>
      <c r="D184" s="103"/>
      <c r="E184" s="103"/>
      <c r="F184" s="45"/>
      <c r="G184" s="73"/>
      <c r="H184" s="45"/>
      <c r="I184" s="45"/>
      <c r="J184" s="59"/>
    </row>
    <row r="185" spans="1:17" ht="15" hidden="1" customHeight="1" x14ac:dyDescent="0.2">
      <c r="A185" s="22" t="s">
        <v>71</v>
      </c>
      <c r="J185" s="58"/>
    </row>
    <row r="186" spans="1:17" ht="11.25" x14ac:dyDescent="0.2">
      <c r="A186" s="22">
        <v>9</v>
      </c>
      <c r="B186" s="46" t="s">
        <v>221</v>
      </c>
      <c r="C186" s="98" t="s">
        <v>222</v>
      </c>
      <c r="D186" s="98"/>
      <c r="E186" s="98"/>
      <c r="F186" s="47"/>
      <c r="G186" s="74"/>
      <c r="H186" s="47"/>
      <c r="I186" s="47"/>
      <c r="J186" s="60"/>
    </row>
    <row r="187" spans="1:17" ht="12" thickBot="1" x14ac:dyDescent="0.25">
      <c r="A187" s="22" t="s">
        <v>175</v>
      </c>
      <c r="B187" s="54"/>
      <c r="C187" s="99" t="s">
        <v>223</v>
      </c>
      <c r="D187" s="99"/>
      <c r="E187" s="99"/>
      <c r="F187" s="54"/>
      <c r="G187" s="77"/>
      <c r="H187" s="54"/>
      <c r="I187" s="54"/>
      <c r="J187" s="67"/>
    </row>
    <row r="188" spans="1:17" ht="12.75" thickTop="1" thickBot="1" x14ac:dyDescent="0.25">
      <c r="A188" s="22" t="s">
        <v>74</v>
      </c>
      <c r="B188" s="46"/>
      <c r="C188" s="100"/>
      <c r="D188" s="100"/>
      <c r="E188" s="100"/>
      <c r="F188" s="49" t="s">
        <v>36</v>
      </c>
      <c r="G188" s="75">
        <v>42</v>
      </c>
      <c r="H188" s="50"/>
      <c r="I188" s="51"/>
      <c r="J188" s="57">
        <f>IF(AND(G188= "",H188= ""), 0, ROUND(ROUND(I188, 2) * ROUND(IF(H188="",G188,H188),  0), 2))</f>
        <v>0</v>
      </c>
      <c r="M188" s="48">
        <v>0</v>
      </c>
      <c r="Q188" s="22">
        <v>1750</v>
      </c>
    </row>
    <row r="189" spans="1:17" ht="15" hidden="1" customHeight="1" thickTop="1" x14ac:dyDescent="0.2">
      <c r="A189" s="22" t="s">
        <v>76</v>
      </c>
      <c r="J189" s="58"/>
    </row>
    <row r="190" spans="1:17" ht="13.5" thickTop="1" x14ac:dyDescent="0.2">
      <c r="A190" s="22">
        <v>5</v>
      </c>
      <c r="B190" s="42" t="s">
        <v>224</v>
      </c>
      <c r="C190" s="103" t="s">
        <v>225</v>
      </c>
      <c r="D190" s="103"/>
      <c r="E190" s="103"/>
      <c r="F190" s="45"/>
      <c r="G190" s="73"/>
      <c r="H190" s="45"/>
      <c r="I190" s="45"/>
      <c r="J190" s="59"/>
    </row>
    <row r="191" spans="1:17" ht="15" hidden="1" customHeight="1" x14ac:dyDescent="0.2">
      <c r="A191" s="22" t="s">
        <v>71</v>
      </c>
      <c r="J191" s="58"/>
    </row>
    <row r="192" spans="1:17" ht="12" thickBot="1" x14ac:dyDescent="0.25">
      <c r="A192" s="22">
        <v>9</v>
      </c>
      <c r="B192" s="46" t="s">
        <v>226</v>
      </c>
      <c r="C192" s="98" t="s">
        <v>227</v>
      </c>
      <c r="D192" s="98"/>
      <c r="E192" s="98"/>
      <c r="F192" s="47"/>
      <c r="G192" s="74"/>
      <c r="H192" s="47"/>
      <c r="I192" s="47"/>
      <c r="J192" s="60"/>
    </row>
    <row r="193" spans="1:17" ht="12.75" thickTop="1" thickBot="1" x14ac:dyDescent="0.25">
      <c r="A193" s="22" t="s">
        <v>74</v>
      </c>
      <c r="B193" s="46"/>
      <c r="C193" s="100"/>
      <c r="D193" s="100"/>
      <c r="E193" s="100"/>
      <c r="F193" s="49" t="s">
        <v>36</v>
      </c>
      <c r="G193" s="75">
        <v>77</v>
      </c>
      <c r="H193" s="50"/>
      <c r="I193" s="51"/>
      <c r="J193" s="57">
        <f>IF(AND(G193= "",H193= ""), 0, ROUND(ROUND(I193, 2) * ROUND(IF(H193="",G193,H193),  0), 2))</f>
        <v>0</v>
      </c>
      <c r="M193" s="48">
        <v>0</v>
      </c>
      <c r="Q193" s="22">
        <v>1750</v>
      </c>
    </row>
    <row r="194" spans="1:17" ht="12.75" thickTop="1" thickBot="1" x14ac:dyDescent="0.25">
      <c r="A194" s="22">
        <v>9</v>
      </c>
      <c r="B194" s="46" t="s">
        <v>228</v>
      </c>
      <c r="C194" s="98" t="s">
        <v>229</v>
      </c>
      <c r="D194" s="98"/>
      <c r="E194" s="98"/>
      <c r="F194" s="47"/>
      <c r="G194" s="74"/>
      <c r="H194" s="47"/>
      <c r="I194" s="47"/>
      <c r="J194" s="60"/>
    </row>
    <row r="195" spans="1:17" ht="12.75" thickTop="1" thickBot="1" x14ac:dyDescent="0.25">
      <c r="A195" s="22" t="s">
        <v>74</v>
      </c>
      <c r="B195" s="46"/>
      <c r="C195" s="100"/>
      <c r="D195" s="100"/>
      <c r="E195" s="100"/>
      <c r="F195" s="49" t="s">
        <v>36</v>
      </c>
      <c r="G195" s="75">
        <v>5</v>
      </c>
      <c r="H195" s="50"/>
      <c r="I195" s="51"/>
      <c r="J195" s="57">
        <f>IF(AND(G195= "",H195= ""), 0, ROUND(ROUND(I195, 2) * ROUND(IF(H195="",G195,H195),  0), 2))</f>
        <v>0</v>
      </c>
      <c r="M195" s="48">
        <v>0</v>
      </c>
      <c r="Q195" s="22">
        <v>1750</v>
      </c>
    </row>
    <row r="196" spans="1:17" ht="15" hidden="1" customHeight="1" thickTop="1" x14ac:dyDescent="0.2">
      <c r="A196" s="22" t="s">
        <v>76</v>
      </c>
      <c r="J196" s="58"/>
    </row>
    <row r="197" spans="1:17" ht="26.45" customHeight="1" thickTop="1" x14ac:dyDescent="0.2">
      <c r="A197" s="22">
        <v>5</v>
      </c>
      <c r="B197" s="42" t="s">
        <v>230</v>
      </c>
      <c r="C197" s="103" t="s">
        <v>393</v>
      </c>
      <c r="D197" s="103"/>
      <c r="E197" s="103"/>
      <c r="F197" s="45"/>
      <c r="G197" s="73"/>
      <c r="H197" s="45"/>
      <c r="I197" s="45"/>
      <c r="J197" s="59"/>
    </row>
    <row r="198" spans="1:17" ht="15" hidden="1" customHeight="1" x14ac:dyDescent="0.2">
      <c r="A198" s="22" t="s">
        <v>71</v>
      </c>
      <c r="J198" s="58"/>
    </row>
    <row r="199" spans="1:17" ht="11.25" x14ac:dyDescent="0.2">
      <c r="A199" s="22">
        <v>9</v>
      </c>
      <c r="B199" s="46" t="s">
        <v>231</v>
      </c>
      <c r="C199" s="98" t="s">
        <v>395</v>
      </c>
      <c r="D199" s="98"/>
      <c r="E199" s="98"/>
      <c r="F199" s="47"/>
      <c r="G199" s="74"/>
      <c r="H199" s="47"/>
      <c r="I199" s="47"/>
      <c r="J199" s="60"/>
    </row>
    <row r="200" spans="1:17" ht="12" thickBot="1" x14ac:dyDescent="0.25">
      <c r="A200" s="22" t="s">
        <v>175</v>
      </c>
      <c r="B200" s="54"/>
      <c r="C200" s="99" t="s">
        <v>232</v>
      </c>
      <c r="D200" s="99"/>
      <c r="E200" s="99"/>
      <c r="F200" s="54"/>
      <c r="G200" s="77"/>
      <c r="H200" s="54"/>
      <c r="I200" s="54"/>
      <c r="J200" s="67"/>
    </row>
    <row r="201" spans="1:17" ht="12.75" thickTop="1" thickBot="1" x14ac:dyDescent="0.25">
      <c r="A201" s="22" t="s">
        <v>74</v>
      </c>
      <c r="B201" s="46"/>
      <c r="C201" s="100"/>
      <c r="D201" s="100"/>
      <c r="E201" s="100"/>
      <c r="F201" s="49" t="s">
        <v>36</v>
      </c>
      <c r="G201" s="75">
        <v>25</v>
      </c>
      <c r="H201" s="50"/>
      <c r="I201" s="51"/>
      <c r="J201" s="57">
        <f>IF(AND(G201= "",H201= ""), 0, ROUND(ROUND(I201, 2) * ROUND(IF(H201="",G201,H201),  0), 2))</f>
        <v>0</v>
      </c>
      <c r="M201" s="48">
        <v>0</v>
      </c>
      <c r="Q201" s="22">
        <v>1750</v>
      </c>
    </row>
    <row r="202" spans="1:17" ht="12" thickTop="1" x14ac:dyDescent="0.2">
      <c r="A202" s="22">
        <v>9</v>
      </c>
      <c r="B202" s="46" t="s">
        <v>233</v>
      </c>
      <c r="C202" s="98" t="s">
        <v>394</v>
      </c>
      <c r="D202" s="98"/>
      <c r="E202" s="98"/>
      <c r="F202" s="47"/>
      <c r="G202" s="74"/>
      <c r="H202" s="47"/>
      <c r="I202" s="47"/>
      <c r="J202" s="60"/>
    </row>
    <row r="203" spans="1:17" ht="12" thickBot="1" x14ac:dyDescent="0.25">
      <c r="A203" s="22" t="s">
        <v>175</v>
      </c>
      <c r="B203" s="54"/>
      <c r="C203" s="99" t="s">
        <v>234</v>
      </c>
      <c r="D203" s="99"/>
      <c r="E203" s="99"/>
      <c r="F203" s="54"/>
      <c r="G203" s="77"/>
      <c r="H203" s="54"/>
      <c r="I203" s="54"/>
      <c r="J203" s="67"/>
    </row>
    <row r="204" spans="1:17" ht="12.75" thickTop="1" thickBot="1" x14ac:dyDescent="0.25">
      <c r="A204" s="22" t="s">
        <v>74</v>
      </c>
      <c r="B204" s="46"/>
      <c r="C204" s="100"/>
      <c r="D204" s="100"/>
      <c r="E204" s="100"/>
      <c r="F204" s="49" t="s">
        <v>36</v>
      </c>
      <c r="G204" s="75">
        <v>25</v>
      </c>
      <c r="H204" s="50"/>
      <c r="I204" s="51"/>
      <c r="J204" s="57">
        <f>IF(AND(G204= "",H204= ""), 0, ROUND(ROUND(I204, 2) * ROUND(IF(H204="",G204,H204),  0), 2))</f>
        <v>0</v>
      </c>
      <c r="M204" s="48">
        <v>0</v>
      </c>
      <c r="Q204" s="22">
        <v>1750</v>
      </c>
    </row>
    <row r="205" spans="1:17" ht="15" hidden="1" customHeight="1" thickTop="1" x14ac:dyDescent="0.2">
      <c r="A205" s="22" t="s">
        <v>76</v>
      </c>
      <c r="J205" s="58"/>
    </row>
    <row r="206" spans="1:17" ht="13.5" thickTop="1" x14ac:dyDescent="0.2">
      <c r="A206" s="22">
        <v>5</v>
      </c>
      <c r="B206" s="42" t="s">
        <v>235</v>
      </c>
      <c r="C206" s="103" t="s">
        <v>236</v>
      </c>
      <c r="D206" s="103"/>
      <c r="E206" s="103"/>
      <c r="F206" s="45"/>
      <c r="G206" s="73"/>
      <c r="H206" s="45"/>
      <c r="I206" s="45"/>
      <c r="J206" s="59"/>
    </row>
    <row r="207" spans="1:17" ht="15" hidden="1" customHeight="1" x14ac:dyDescent="0.2">
      <c r="A207" s="22" t="s">
        <v>71</v>
      </c>
      <c r="J207" s="58"/>
    </row>
    <row r="208" spans="1:17" ht="12" thickBot="1" x14ac:dyDescent="0.25">
      <c r="A208" s="22">
        <v>9</v>
      </c>
      <c r="B208" s="46" t="s">
        <v>237</v>
      </c>
      <c r="C208" s="98" t="s">
        <v>238</v>
      </c>
      <c r="D208" s="98"/>
      <c r="E208" s="98"/>
      <c r="F208" s="47"/>
      <c r="G208" s="74"/>
      <c r="H208" s="47"/>
      <c r="I208" s="47"/>
      <c r="J208" s="60"/>
    </row>
    <row r="209" spans="1:17" ht="12.75" thickTop="1" thickBot="1" x14ac:dyDescent="0.25">
      <c r="A209" s="22" t="s">
        <v>74</v>
      </c>
      <c r="B209" s="46"/>
      <c r="C209" s="100"/>
      <c r="D209" s="100"/>
      <c r="E209" s="100"/>
      <c r="F209" s="49" t="s">
        <v>36</v>
      </c>
      <c r="G209" s="75">
        <v>1</v>
      </c>
      <c r="H209" s="50"/>
      <c r="I209" s="51"/>
      <c r="J209" s="57">
        <f>IF(AND(G209= "",H209= ""), 0, ROUND(ROUND(I209, 2) * ROUND(IF(H209="",G209,H209),  0), 2))</f>
        <v>0</v>
      </c>
      <c r="M209" s="48">
        <v>0</v>
      </c>
      <c r="Q209" s="22">
        <v>1750</v>
      </c>
    </row>
    <row r="210" spans="1:17" ht="15" hidden="1" customHeight="1" thickTop="1" x14ac:dyDescent="0.2">
      <c r="A210" s="22" t="s">
        <v>76</v>
      </c>
      <c r="J210" s="58"/>
    </row>
    <row r="211" spans="1:17" ht="15" hidden="1" customHeight="1" x14ac:dyDescent="0.2">
      <c r="A211" s="22" t="s">
        <v>71</v>
      </c>
      <c r="J211" s="58"/>
    </row>
    <row r="212" spans="1:17" ht="12.75" thickTop="1" thickBot="1" x14ac:dyDescent="0.25">
      <c r="A212" s="22" t="s">
        <v>74</v>
      </c>
      <c r="B212" s="46"/>
      <c r="C212" s="100"/>
      <c r="D212" s="100"/>
      <c r="E212" s="100"/>
      <c r="F212" s="49" t="s">
        <v>36</v>
      </c>
      <c r="G212" s="75">
        <v>15</v>
      </c>
      <c r="H212" s="50"/>
      <c r="I212" s="51"/>
      <c r="J212" s="57">
        <f>IF(AND(G212= "",H212= ""), 0, ROUND(ROUND(I212, 2) * ROUND(IF(H212="",G212,H212),  0), 2))</f>
        <v>0</v>
      </c>
      <c r="M212" s="48">
        <v>0</v>
      </c>
      <c r="Q212" s="22">
        <v>1750</v>
      </c>
    </row>
    <row r="213" spans="1:17" ht="15" hidden="1" customHeight="1" thickTop="1" x14ac:dyDescent="0.2">
      <c r="A213" s="22" t="s">
        <v>76</v>
      </c>
      <c r="J213" s="58"/>
    </row>
    <row r="214" spans="1:17" ht="13.5" thickTop="1" x14ac:dyDescent="0.2">
      <c r="A214" s="22">
        <v>5</v>
      </c>
      <c r="B214" s="42" t="s">
        <v>239</v>
      </c>
      <c r="C214" s="103" t="s">
        <v>242</v>
      </c>
      <c r="D214" s="103"/>
      <c r="E214" s="103"/>
      <c r="F214" s="45"/>
      <c r="G214" s="73"/>
      <c r="H214" s="45"/>
      <c r="I214" s="45"/>
      <c r="J214" s="59"/>
    </row>
    <row r="215" spans="1:17" ht="15" hidden="1" customHeight="1" x14ac:dyDescent="0.2">
      <c r="A215" s="22" t="s">
        <v>71</v>
      </c>
      <c r="J215" s="58"/>
    </row>
    <row r="216" spans="1:17" ht="12" thickBot="1" x14ac:dyDescent="0.25">
      <c r="A216" s="22">
        <v>9</v>
      </c>
      <c r="B216" s="46" t="s">
        <v>240</v>
      </c>
      <c r="C216" s="98"/>
      <c r="D216" s="98"/>
      <c r="E216" s="98"/>
      <c r="F216" s="47"/>
      <c r="G216" s="74"/>
      <c r="H216" s="47"/>
      <c r="I216" s="47"/>
      <c r="J216" s="60"/>
    </row>
    <row r="217" spans="1:17" ht="12.75" thickTop="1" thickBot="1" x14ac:dyDescent="0.25">
      <c r="A217" s="22" t="s">
        <v>74</v>
      </c>
      <c r="B217" s="46"/>
      <c r="C217" s="100"/>
      <c r="D217" s="100"/>
      <c r="E217" s="100"/>
      <c r="F217" s="49" t="s">
        <v>36</v>
      </c>
      <c r="G217" s="75">
        <v>137</v>
      </c>
      <c r="H217" s="50"/>
      <c r="I217" s="51"/>
      <c r="J217" s="57">
        <f>IF(AND(G217= "",H217= ""), 0, ROUND(ROUND(I217, 2) * ROUND(IF(H217="",G217,H217),  0), 2))</f>
        <v>0</v>
      </c>
      <c r="M217" s="48">
        <v>0</v>
      </c>
      <c r="Q217" s="22">
        <v>1750</v>
      </c>
    </row>
    <row r="218" spans="1:17" ht="12.75" thickTop="1" thickBot="1" x14ac:dyDescent="0.25">
      <c r="A218" s="22">
        <v>9</v>
      </c>
      <c r="B218" s="46" t="s">
        <v>402</v>
      </c>
      <c r="C218" s="98" t="s">
        <v>244</v>
      </c>
      <c r="D218" s="98"/>
      <c r="E218" s="98"/>
      <c r="F218" s="47"/>
      <c r="G218" s="74"/>
      <c r="H218" s="47"/>
      <c r="I218" s="47"/>
      <c r="J218" s="60"/>
    </row>
    <row r="219" spans="1:17" ht="12.75" thickTop="1" thickBot="1" x14ac:dyDescent="0.25">
      <c r="A219" s="22" t="s">
        <v>74</v>
      </c>
      <c r="B219" s="46"/>
      <c r="C219" s="100"/>
      <c r="D219" s="100"/>
      <c r="E219" s="100"/>
      <c r="F219" s="49" t="s">
        <v>36</v>
      </c>
      <c r="G219" s="75">
        <v>37</v>
      </c>
      <c r="H219" s="50"/>
      <c r="I219" s="51"/>
      <c r="J219" s="57">
        <f>IF(AND(G219= "",H219= ""), 0, ROUND(ROUND(I219, 2) * ROUND(IF(H219="",G219,H219),  0), 2))</f>
        <v>0</v>
      </c>
      <c r="M219" s="48">
        <v>0</v>
      </c>
      <c r="Q219" s="22">
        <v>1750</v>
      </c>
    </row>
    <row r="220" spans="1:17" ht="15" hidden="1" customHeight="1" thickTop="1" x14ac:dyDescent="0.2">
      <c r="A220" s="22" t="s">
        <v>76</v>
      </c>
      <c r="J220" s="58"/>
    </row>
    <row r="221" spans="1:17" ht="26.45" customHeight="1" thickTop="1" x14ac:dyDescent="0.2">
      <c r="A221" s="22">
        <v>5</v>
      </c>
      <c r="B221" s="42" t="s">
        <v>241</v>
      </c>
      <c r="C221" s="103" t="s">
        <v>246</v>
      </c>
      <c r="D221" s="103"/>
      <c r="E221" s="103"/>
      <c r="F221" s="45"/>
      <c r="G221" s="73"/>
      <c r="H221" s="45"/>
      <c r="I221" s="45"/>
      <c r="J221" s="59"/>
    </row>
    <row r="222" spans="1:17" ht="15" hidden="1" customHeight="1" x14ac:dyDescent="0.2">
      <c r="A222" s="22" t="s">
        <v>71</v>
      </c>
      <c r="J222" s="58"/>
    </row>
    <row r="223" spans="1:17" ht="12" thickBot="1" x14ac:dyDescent="0.25">
      <c r="A223" s="22">
        <v>9</v>
      </c>
      <c r="B223" s="46" t="s">
        <v>243</v>
      </c>
      <c r="C223" s="98" t="s">
        <v>248</v>
      </c>
      <c r="D223" s="98"/>
      <c r="E223" s="98"/>
      <c r="F223" s="47"/>
      <c r="G223" s="74"/>
      <c r="H223" s="47"/>
      <c r="I223" s="47"/>
      <c r="J223" s="60"/>
    </row>
    <row r="224" spans="1:17" ht="12.75" thickTop="1" thickBot="1" x14ac:dyDescent="0.25">
      <c r="A224" s="22" t="s">
        <v>74</v>
      </c>
      <c r="B224" s="46"/>
      <c r="C224" s="100"/>
      <c r="D224" s="100"/>
      <c r="E224" s="100"/>
      <c r="F224" s="49" t="s">
        <v>36</v>
      </c>
      <c r="G224" s="75">
        <v>40</v>
      </c>
      <c r="H224" s="50"/>
      <c r="I224" s="51"/>
      <c r="J224" s="57">
        <f>IF(AND(G224= "",H224= ""), 0, ROUND(ROUND(I224, 2) * ROUND(IF(H224="",G224,H224),  0), 2))</f>
        <v>0</v>
      </c>
      <c r="M224" s="48">
        <v>0</v>
      </c>
      <c r="Q224" s="22">
        <v>1750</v>
      </c>
    </row>
    <row r="225" spans="1:17" ht="15" hidden="1" customHeight="1" thickTop="1" x14ac:dyDescent="0.2">
      <c r="A225" s="22" t="s">
        <v>76</v>
      </c>
      <c r="J225" s="58"/>
    </row>
    <row r="226" spans="1:17" ht="26.45" customHeight="1" thickTop="1" x14ac:dyDescent="0.2">
      <c r="A226" s="22">
        <v>5</v>
      </c>
      <c r="B226" s="42" t="s">
        <v>245</v>
      </c>
      <c r="C226" s="103" t="s">
        <v>250</v>
      </c>
      <c r="D226" s="103"/>
      <c r="E226" s="103"/>
      <c r="F226" s="45"/>
      <c r="G226" s="73"/>
      <c r="H226" s="45"/>
      <c r="I226" s="45"/>
      <c r="J226" s="59"/>
    </row>
    <row r="227" spans="1:17" ht="15" hidden="1" customHeight="1" x14ac:dyDescent="0.2">
      <c r="A227" s="22" t="s">
        <v>71</v>
      </c>
      <c r="J227" s="58"/>
    </row>
    <row r="228" spans="1:17" ht="12" thickBot="1" x14ac:dyDescent="0.25">
      <c r="A228" s="22">
        <v>9</v>
      </c>
      <c r="B228" s="46" t="s">
        <v>247</v>
      </c>
      <c r="C228" s="98" t="s">
        <v>252</v>
      </c>
      <c r="D228" s="98"/>
      <c r="E228" s="98"/>
      <c r="F228" s="47"/>
      <c r="G228" s="74"/>
      <c r="H228" s="47"/>
      <c r="I228" s="47"/>
      <c r="J228" s="60"/>
    </row>
    <row r="229" spans="1:17" ht="12.75" thickTop="1" thickBot="1" x14ac:dyDescent="0.25">
      <c r="A229" s="22" t="s">
        <v>74</v>
      </c>
      <c r="B229" s="46"/>
      <c r="C229" s="100"/>
      <c r="D229" s="100"/>
      <c r="E229" s="100"/>
      <c r="F229" s="49" t="s">
        <v>36</v>
      </c>
      <c r="G229" s="75">
        <v>16</v>
      </c>
      <c r="H229" s="50"/>
      <c r="I229" s="51"/>
      <c r="J229" s="57">
        <f>IF(AND(G229= "",H229= ""), 0, ROUND(ROUND(I229, 2) * ROUND(IF(H229="",G229,H229),  0), 2))</f>
        <v>0</v>
      </c>
      <c r="M229" s="48">
        <v>0</v>
      </c>
      <c r="Q229" s="22">
        <v>1750</v>
      </c>
    </row>
    <row r="230" spans="1:17" ht="15" hidden="1" customHeight="1" thickTop="1" x14ac:dyDescent="0.2">
      <c r="A230" s="22" t="s">
        <v>76</v>
      </c>
      <c r="J230" s="58"/>
    </row>
    <row r="231" spans="1:17" ht="13.5" thickTop="1" x14ac:dyDescent="0.2">
      <c r="A231" s="22">
        <v>5</v>
      </c>
      <c r="B231" s="42" t="s">
        <v>249</v>
      </c>
      <c r="C231" s="103" t="s">
        <v>253</v>
      </c>
      <c r="D231" s="103"/>
      <c r="E231" s="103"/>
      <c r="F231" s="45"/>
      <c r="G231" s="73"/>
      <c r="H231" s="45"/>
      <c r="I231" s="45"/>
      <c r="J231" s="59"/>
    </row>
    <row r="232" spans="1:17" ht="15" hidden="1" customHeight="1" x14ac:dyDescent="0.2">
      <c r="A232" s="22" t="s">
        <v>71</v>
      </c>
      <c r="J232" s="58"/>
    </row>
    <row r="233" spans="1:17" ht="11.25" x14ac:dyDescent="0.2">
      <c r="A233" s="22">
        <v>9</v>
      </c>
      <c r="B233" s="46" t="s">
        <v>251</v>
      </c>
      <c r="C233" s="98" t="s">
        <v>254</v>
      </c>
      <c r="D233" s="98"/>
      <c r="E233" s="98"/>
      <c r="F233" s="47"/>
      <c r="G233" s="74"/>
      <c r="H233" s="47"/>
      <c r="I233" s="47"/>
      <c r="J233" s="60"/>
    </row>
    <row r="234" spans="1:17" ht="12" thickBot="1" x14ac:dyDescent="0.25">
      <c r="A234" s="22" t="s">
        <v>175</v>
      </c>
      <c r="B234" s="54"/>
      <c r="C234" s="99" t="s">
        <v>255</v>
      </c>
      <c r="D234" s="99"/>
      <c r="E234" s="99"/>
      <c r="F234" s="54"/>
      <c r="G234" s="77"/>
      <c r="H234" s="54"/>
      <c r="I234" s="54"/>
      <c r="J234" s="67"/>
    </row>
    <row r="235" spans="1:17" ht="12.75" thickTop="1" thickBot="1" x14ac:dyDescent="0.25">
      <c r="A235" s="22" t="s">
        <v>74</v>
      </c>
      <c r="B235" s="46"/>
      <c r="C235" s="100"/>
      <c r="D235" s="100"/>
      <c r="E235" s="100"/>
      <c r="F235" s="49" t="s">
        <v>36</v>
      </c>
      <c r="G235" s="75">
        <v>16</v>
      </c>
      <c r="H235" s="50"/>
      <c r="I235" s="51"/>
      <c r="J235" s="57">
        <f>IF(AND(G235= "",H235= ""), 0, ROUND(ROUND(I235, 2) * ROUND(IF(H235="",G235,H235),  0), 2))</f>
        <v>0</v>
      </c>
      <c r="M235" s="48">
        <v>0</v>
      </c>
      <c r="Q235" s="22">
        <v>1750</v>
      </c>
    </row>
    <row r="236" spans="1:17" ht="15" hidden="1" customHeight="1" thickTop="1" x14ac:dyDescent="0.2">
      <c r="A236" s="22" t="s">
        <v>76</v>
      </c>
      <c r="J236" s="58"/>
    </row>
    <row r="237" spans="1:17" ht="15" hidden="1" customHeight="1" thickTop="1" x14ac:dyDescent="0.2">
      <c r="A237" s="22" t="s">
        <v>92</v>
      </c>
      <c r="J237" s="58"/>
    </row>
    <row r="238" spans="1:17" ht="15.75" thickTop="1" x14ac:dyDescent="0.2">
      <c r="A238" s="22">
        <v>4</v>
      </c>
      <c r="B238" s="42" t="s">
        <v>256</v>
      </c>
      <c r="C238" s="102" t="s">
        <v>257</v>
      </c>
      <c r="D238" s="102"/>
      <c r="E238" s="102"/>
      <c r="F238" s="44"/>
      <c r="G238" s="72"/>
      <c r="H238" s="44"/>
      <c r="I238" s="44"/>
      <c r="J238" s="61"/>
    </row>
    <row r="239" spans="1:17" ht="12.75" x14ac:dyDescent="0.2">
      <c r="A239" s="22">
        <v>5</v>
      </c>
      <c r="B239" s="42" t="s">
        <v>258</v>
      </c>
      <c r="C239" s="103" t="s">
        <v>400</v>
      </c>
      <c r="D239" s="103"/>
      <c r="E239" s="103"/>
      <c r="F239" s="45"/>
      <c r="G239" s="73"/>
      <c r="H239" s="45"/>
      <c r="I239" s="45"/>
      <c r="J239" s="59"/>
    </row>
    <row r="240" spans="1:17" ht="15" hidden="1" customHeight="1" x14ac:dyDescent="0.2">
      <c r="A240" s="22" t="s">
        <v>71</v>
      </c>
      <c r="J240" s="58"/>
    </row>
    <row r="241" spans="1:17" ht="11.25" x14ac:dyDescent="0.2">
      <c r="A241" s="22">
        <v>9</v>
      </c>
      <c r="B241" s="46" t="s">
        <v>259</v>
      </c>
      <c r="C241" s="98" t="s">
        <v>401</v>
      </c>
      <c r="D241" s="98"/>
      <c r="E241" s="98"/>
      <c r="F241" s="47"/>
      <c r="G241" s="74"/>
      <c r="H241" s="47"/>
      <c r="I241" s="47"/>
      <c r="J241" s="60"/>
    </row>
    <row r="242" spans="1:17" ht="20.100000000000001" customHeight="1" thickBot="1" x14ac:dyDescent="0.25">
      <c r="A242" s="22" t="s">
        <v>175</v>
      </c>
      <c r="B242" s="54"/>
      <c r="C242" s="99" t="s">
        <v>260</v>
      </c>
      <c r="D242" s="99"/>
      <c r="E242" s="99"/>
      <c r="F242" s="54"/>
      <c r="G242" s="77"/>
      <c r="H242" s="54"/>
      <c r="I242" s="54"/>
      <c r="J242" s="67"/>
    </row>
    <row r="243" spans="1:17" ht="12.75" thickTop="1" thickBot="1" x14ac:dyDescent="0.25">
      <c r="A243" s="22" t="s">
        <v>74</v>
      </c>
      <c r="B243" s="46"/>
      <c r="C243" s="100"/>
      <c r="D243" s="100"/>
      <c r="E243" s="100"/>
      <c r="F243" s="49" t="s">
        <v>36</v>
      </c>
      <c r="G243" s="75">
        <v>75</v>
      </c>
      <c r="H243" s="50"/>
      <c r="I243" s="51"/>
      <c r="J243" s="57">
        <f>IF(AND(G243= "",H243= ""), 0, ROUND(ROUND(I243, 2) * ROUND(IF(H243="",G243,H243),  0), 2))</f>
        <v>0</v>
      </c>
      <c r="K243" s="22" t="s">
        <v>99</v>
      </c>
      <c r="L243" s="52" t="s">
        <v>261</v>
      </c>
      <c r="M243" s="48">
        <v>0</v>
      </c>
      <c r="Q243" s="22">
        <v>1750</v>
      </c>
    </row>
    <row r="244" spans="1:17" ht="15" hidden="1" customHeight="1" thickTop="1" x14ac:dyDescent="0.2">
      <c r="A244" s="22" t="s">
        <v>76</v>
      </c>
      <c r="J244" s="58"/>
    </row>
    <row r="245" spans="1:17" ht="13.5" thickTop="1" x14ac:dyDescent="0.2">
      <c r="A245" s="22">
        <v>5</v>
      </c>
      <c r="B245" s="42" t="s">
        <v>262</v>
      </c>
      <c r="C245" s="103" t="s">
        <v>263</v>
      </c>
      <c r="D245" s="103"/>
      <c r="E245" s="103"/>
      <c r="F245" s="45"/>
      <c r="G245" s="73"/>
      <c r="H245" s="45"/>
      <c r="I245" s="45"/>
      <c r="J245" s="59"/>
    </row>
    <row r="246" spans="1:17" ht="15" hidden="1" customHeight="1" x14ac:dyDescent="0.2">
      <c r="A246" s="22" t="s">
        <v>71</v>
      </c>
      <c r="J246" s="58"/>
    </row>
    <row r="247" spans="1:17" ht="11.25" x14ac:dyDescent="0.2">
      <c r="A247" s="22">
        <v>9</v>
      </c>
      <c r="B247" s="46" t="s">
        <v>264</v>
      </c>
      <c r="C247" s="98" t="s">
        <v>265</v>
      </c>
      <c r="D247" s="98"/>
      <c r="E247" s="98"/>
      <c r="F247" s="47"/>
      <c r="G247" s="74"/>
      <c r="H247" s="47"/>
      <c r="I247" s="47"/>
      <c r="J247" s="60"/>
    </row>
    <row r="248" spans="1:17" ht="20.100000000000001" customHeight="1" thickBot="1" x14ac:dyDescent="0.25">
      <c r="A248" s="22" t="s">
        <v>175</v>
      </c>
      <c r="B248" s="54"/>
      <c r="C248" s="99" t="s">
        <v>266</v>
      </c>
      <c r="D248" s="99"/>
      <c r="E248" s="99"/>
      <c r="F248" s="54"/>
      <c r="G248" s="77"/>
      <c r="H248" s="54"/>
      <c r="I248" s="54"/>
      <c r="J248" s="67"/>
    </row>
    <row r="249" spans="1:17" ht="12.75" thickTop="1" thickBot="1" x14ac:dyDescent="0.25">
      <c r="A249" s="22" t="s">
        <v>74</v>
      </c>
      <c r="B249" s="46"/>
      <c r="C249" s="100"/>
      <c r="D249" s="100"/>
      <c r="E249" s="100"/>
      <c r="F249" s="49" t="s">
        <v>36</v>
      </c>
      <c r="G249" s="75">
        <v>28</v>
      </c>
      <c r="H249" s="50"/>
      <c r="I249" s="51"/>
      <c r="J249" s="57">
        <f>IF(AND(G249= "",H249= ""), 0, ROUND(ROUND(I249, 2) * ROUND(IF(H249="",G249,H249),  0), 2))</f>
        <v>0</v>
      </c>
      <c r="M249" s="48">
        <v>0</v>
      </c>
      <c r="Q249" s="22">
        <v>1750</v>
      </c>
    </row>
    <row r="250" spans="1:17" ht="15" hidden="1" customHeight="1" thickTop="1" x14ac:dyDescent="0.2">
      <c r="A250" s="22" t="s">
        <v>76</v>
      </c>
      <c r="J250" s="58"/>
    </row>
    <row r="251" spans="1:17" ht="13.5" thickTop="1" x14ac:dyDescent="0.2">
      <c r="A251" s="22">
        <v>5</v>
      </c>
      <c r="B251" s="42" t="s">
        <v>267</v>
      </c>
      <c r="C251" s="103" t="s">
        <v>403</v>
      </c>
      <c r="D251" s="103"/>
      <c r="E251" s="103"/>
      <c r="F251" s="45"/>
      <c r="G251" s="73"/>
      <c r="H251" s="45"/>
      <c r="I251" s="45"/>
      <c r="J251" s="59"/>
    </row>
    <row r="252" spans="1:17" ht="15" hidden="1" customHeight="1" x14ac:dyDescent="0.2">
      <c r="A252" s="22" t="s">
        <v>71</v>
      </c>
      <c r="J252" s="58"/>
    </row>
    <row r="253" spans="1:17" ht="11.25" x14ac:dyDescent="0.2">
      <c r="A253" s="22">
        <v>9</v>
      </c>
      <c r="B253" s="46" t="s">
        <v>268</v>
      </c>
      <c r="C253" s="98" t="s">
        <v>269</v>
      </c>
      <c r="D253" s="98"/>
      <c r="E253" s="98"/>
      <c r="F253" s="47"/>
      <c r="G253" s="74"/>
      <c r="H253" s="47"/>
      <c r="I253" s="47"/>
      <c r="J253" s="60"/>
    </row>
    <row r="254" spans="1:17" ht="20.100000000000001" customHeight="1" thickBot="1" x14ac:dyDescent="0.25">
      <c r="A254" s="22" t="s">
        <v>175</v>
      </c>
      <c r="B254" s="54"/>
      <c r="C254" s="99" t="s">
        <v>270</v>
      </c>
      <c r="D254" s="99"/>
      <c r="E254" s="99"/>
      <c r="F254" s="54"/>
      <c r="G254" s="77"/>
      <c r="H254" s="54"/>
      <c r="I254" s="54"/>
      <c r="J254" s="67"/>
    </row>
    <row r="255" spans="1:17" ht="12.75" thickTop="1" thickBot="1" x14ac:dyDescent="0.25">
      <c r="A255" s="22" t="s">
        <v>74</v>
      </c>
      <c r="B255" s="46"/>
      <c r="C255" s="100"/>
      <c r="D255" s="100"/>
      <c r="E255" s="100"/>
      <c r="F255" s="49" t="s">
        <v>36</v>
      </c>
      <c r="G255" s="75">
        <v>10</v>
      </c>
      <c r="H255" s="50"/>
      <c r="I255" s="51"/>
      <c r="J255" s="57">
        <f>IF(AND(G255= "",H255= ""), 0, ROUND(ROUND(I255, 2) * ROUND(IF(H255="",G255,H255),  0), 2))</f>
        <v>0</v>
      </c>
      <c r="M255" s="48">
        <v>0</v>
      </c>
      <c r="Q255" s="22">
        <v>1750</v>
      </c>
    </row>
    <row r="256" spans="1:17" ht="15" hidden="1" customHeight="1" thickTop="1" x14ac:dyDescent="0.2">
      <c r="A256" s="22" t="s">
        <v>76</v>
      </c>
      <c r="J256" s="58"/>
    </row>
    <row r="257" spans="1:17" ht="13.5" thickTop="1" x14ac:dyDescent="0.2">
      <c r="A257" s="22">
        <v>5</v>
      </c>
      <c r="B257" s="42" t="s">
        <v>271</v>
      </c>
      <c r="C257" s="103" t="s">
        <v>272</v>
      </c>
      <c r="D257" s="103"/>
      <c r="E257" s="103"/>
      <c r="F257" s="45"/>
      <c r="G257" s="73"/>
      <c r="H257" s="45"/>
      <c r="I257" s="45"/>
      <c r="J257" s="59"/>
    </row>
    <row r="258" spans="1:17" ht="15" hidden="1" customHeight="1" x14ac:dyDescent="0.2">
      <c r="A258" s="22" t="s">
        <v>71</v>
      </c>
      <c r="J258" s="58"/>
    </row>
    <row r="259" spans="1:17" ht="11.25" x14ac:dyDescent="0.2">
      <c r="A259" s="22">
        <v>9</v>
      </c>
      <c r="B259" s="46" t="s">
        <v>273</v>
      </c>
      <c r="C259" s="98" t="s">
        <v>274</v>
      </c>
      <c r="D259" s="98"/>
      <c r="E259" s="98"/>
      <c r="F259" s="47"/>
      <c r="G259" s="74"/>
      <c r="H259" s="47"/>
      <c r="I259" s="47"/>
      <c r="J259" s="60"/>
    </row>
    <row r="260" spans="1:17" ht="12" thickBot="1" x14ac:dyDescent="0.25">
      <c r="A260" s="22" t="s">
        <v>175</v>
      </c>
      <c r="B260" s="54"/>
      <c r="C260" s="99" t="s">
        <v>275</v>
      </c>
      <c r="D260" s="99"/>
      <c r="E260" s="99"/>
      <c r="F260" s="54"/>
      <c r="G260" s="77"/>
      <c r="H260" s="54"/>
      <c r="I260" s="54"/>
      <c r="J260" s="67"/>
    </row>
    <row r="261" spans="1:17" ht="12.75" thickTop="1" thickBot="1" x14ac:dyDescent="0.25">
      <c r="A261" s="22" t="s">
        <v>74</v>
      </c>
      <c r="B261" s="46"/>
      <c r="C261" s="100"/>
      <c r="D261" s="100"/>
      <c r="E261" s="100"/>
      <c r="F261" s="49" t="s">
        <v>36</v>
      </c>
      <c r="G261" s="75">
        <v>0</v>
      </c>
      <c r="H261" s="50"/>
      <c r="I261" s="51"/>
      <c r="J261" s="57">
        <f>IF(AND(G261= "",H261= ""), 0, ROUND(ROUND(I261, 2) * ROUND(IF(H261="",G261,H261),  0), 2))</f>
        <v>0</v>
      </c>
      <c r="M261" s="48">
        <v>0</v>
      </c>
      <c r="Q261" s="22">
        <v>1750</v>
      </c>
    </row>
    <row r="262" spans="1:17" ht="15" hidden="1" customHeight="1" thickTop="1" x14ac:dyDescent="0.2">
      <c r="A262" s="22" t="s">
        <v>76</v>
      </c>
      <c r="J262" s="58"/>
    </row>
    <row r="263" spans="1:17" ht="13.5" thickTop="1" x14ac:dyDescent="0.2">
      <c r="A263" s="22">
        <v>5</v>
      </c>
      <c r="B263" s="42" t="s">
        <v>276</v>
      </c>
      <c r="C263" s="103" t="s">
        <v>277</v>
      </c>
      <c r="D263" s="103"/>
      <c r="E263" s="103"/>
      <c r="F263" s="45"/>
      <c r="G263" s="73"/>
      <c r="H263" s="45"/>
      <c r="I263" s="45"/>
      <c r="J263" s="59"/>
    </row>
    <row r="264" spans="1:17" ht="15" hidden="1" customHeight="1" x14ac:dyDescent="0.2">
      <c r="A264" s="22" t="s">
        <v>71</v>
      </c>
      <c r="J264" s="58"/>
    </row>
    <row r="265" spans="1:17" ht="11.25" x14ac:dyDescent="0.2">
      <c r="A265" s="22">
        <v>9</v>
      </c>
      <c r="B265" s="46" t="s">
        <v>278</v>
      </c>
      <c r="C265" s="98" t="s">
        <v>279</v>
      </c>
      <c r="D265" s="98"/>
      <c r="E265" s="98"/>
      <c r="F265" s="47"/>
      <c r="G265" s="74"/>
      <c r="H265" s="47"/>
      <c r="I265" s="47"/>
      <c r="J265" s="60"/>
    </row>
    <row r="266" spans="1:17" ht="20.100000000000001" customHeight="1" thickBot="1" x14ac:dyDescent="0.25">
      <c r="A266" s="22" t="s">
        <v>175</v>
      </c>
      <c r="B266" s="54"/>
      <c r="C266" s="99" t="s">
        <v>280</v>
      </c>
      <c r="D266" s="99"/>
      <c r="E266" s="99"/>
      <c r="F266" s="54"/>
      <c r="G266" s="77"/>
      <c r="H266" s="54"/>
      <c r="I266" s="54"/>
      <c r="J266" s="67"/>
    </row>
    <row r="267" spans="1:17" ht="12.75" thickTop="1" thickBot="1" x14ac:dyDescent="0.25">
      <c r="A267" s="22" t="s">
        <v>74</v>
      </c>
      <c r="B267" s="46"/>
      <c r="C267" s="100"/>
      <c r="D267" s="100"/>
      <c r="E267" s="100"/>
      <c r="F267" s="49" t="s">
        <v>36</v>
      </c>
      <c r="G267" s="75">
        <v>0</v>
      </c>
      <c r="H267" s="50"/>
      <c r="I267" s="51"/>
      <c r="J267" s="57">
        <f>IF(AND(G267= "",H267= ""), 0, ROUND(ROUND(I267, 2) * ROUND(IF(H267="",G267,H267),  0), 2))</f>
        <v>0</v>
      </c>
      <c r="M267" s="48">
        <v>0</v>
      </c>
      <c r="Q267" s="22">
        <v>1750</v>
      </c>
    </row>
    <row r="268" spans="1:17" ht="15" hidden="1" customHeight="1" thickTop="1" x14ac:dyDescent="0.2">
      <c r="A268" s="22" t="s">
        <v>76</v>
      </c>
      <c r="J268" s="58"/>
    </row>
    <row r="269" spans="1:17" ht="15" hidden="1" customHeight="1" thickTop="1" x14ac:dyDescent="0.2">
      <c r="A269" s="22" t="s">
        <v>92</v>
      </c>
      <c r="J269" s="58"/>
    </row>
    <row r="270" spans="1:17" ht="15.75" thickTop="1" x14ac:dyDescent="0.2">
      <c r="A270" s="22">
        <v>4</v>
      </c>
      <c r="B270" s="42" t="s">
        <v>281</v>
      </c>
      <c r="C270" s="102" t="s">
        <v>282</v>
      </c>
      <c r="D270" s="102"/>
      <c r="E270" s="102"/>
      <c r="F270" s="44"/>
      <c r="G270" s="72"/>
      <c r="H270" s="44"/>
      <c r="I270" s="44"/>
      <c r="J270" s="61"/>
    </row>
    <row r="271" spans="1:17" ht="15" hidden="1" customHeight="1" x14ac:dyDescent="0.2">
      <c r="A271" s="22" t="s">
        <v>68</v>
      </c>
      <c r="J271" s="58"/>
    </row>
    <row r="272" spans="1:17" ht="12.75" x14ac:dyDescent="0.2">
      <c r="A272" s="22">
        <v>5</v>
      </c>
      <c r="B272" s="42" t="s">
        <v>283</v>
      </c>
      <c r="C272" s="103" t="s">
        <v>284</v>
      </c>
      <c r="D272" s="103"/>
      <c r="E272" s="103"/>
      <c r="F272" s="45"/>
      <c r="G272" s="73"/>
      <c r="H272" s="45"/>
      <c r="I272" s="45"/>
      <c r="J272" s="59"/>
    </row>
    <row r="273" spans="1:17" ht="15" hidden="1" customHeight="1" x14ac:dyDescent="0.2">
      <c r="A273" s="22" t="s">
        <v>71</v>
      </c>
      <c r="J273" s="58"/>
    </row>
    <row r="274" spans="1:17" ht="11.25" x14ac:dyDescent="0.2">
      <c r="A274" s="22">
        <v>9</v>
      </c>
      <c r="B274" s="46" t="s">
        <v>285</v>
      </c>
      <c r="C274" s="98" t="s">
        <v>284</v>
      </c>
      <c r="D274" s="98"/>
      <c r="E274" s="98"/>
      <c r="F274" s="47"/>
      <c r="G274" s="74"/>
      <c r="H274" s="47"/>
      <c r="I274" s="47"/>
      <c r="J274" s="60"/>
    </row>
    <row r="275" spans="1:17" ht="12" thickBot="1" x14ac:dyDescent="0.25">
      <c r="A275" s="22" t="s">
        <v>175</v>
      </c>
      <c r="B275" s="54"/>
      <c r="C275" s="99" t="s">
        <v>286</v>
      </c>
      <c r="D275" s="99"/>
      <c r="E275" s="99"/>
      <c r="F275" s="54"/>
      <c r="G275" s="77"/>
      <c r="H275" s="54"/>
      <c r="I275" s="54"/>
      <c r="J275" s="67"/>
    </row>
    <row r="276" spans="1:17" ht="12.75" thickTop="1" thickBot="1" x14ac:dyDescent="0.25">
      <c r="A276" s="22" t="s">
        <v>74</v>
      </c>
      <c r="B276" s="46"/>
      <c r="C276" s="100"/>
      <c r="D276" s="100"/>
      <c r="E276" s="100"/>
      <c r="F276" s="49" t="s">
        <v>36</v>
      </c>
      <c r="G276" s="75">
        <v>8</v>
      </c>
      <c r="H276" s="50"/>
      <c r="I276" s="51"/>
      <c r="J276" s="57">
        <f>IF(AND(G276= "",H276= ""), 0, ROUND(ROUND(I276, 2) * ROUND(IF(H276="",G276,H276),  0), 2))</f>
        <v>0</v>
      </c>
      <c r="M276" s="48">
        <v>0</v>
      </c>
      <c r="Q276" s="22">
        <v>1750</v>
      </c>
    </row>
    <row r="277" spans="1:17" ht="15" hidden="1" customHeight="1" thickTop="1" x14ac:dyDescent="0.2">
      <c r="A277" s="22" t="s">
        <v>76</v>
      </c>
      <c r="J277" s="58"/>
    </row>
    <row r="278" spans="1:17" ht="13.5" thickTop="1" x14ac:dyDescent="0.2">
      <c r="A278" s="22">
        <v>5</v>
      </c>
      <c r="B278" s="42" t="s">
        <v>287</v>
      </c>
      <c r="C278" s="103" t="s">
        <v>288</v>
      </c>
      <c r="D278" s="103"/>
      <c r="E278" s="103"/>
      <c r="F278" s="45"/>
      <c r="G278" s="73"/>
      <c r="H278" s="45"/>
      <c r="I278" s="45"/>
      <c r="J278" s="59"/>
    </row>
    <row r="279" spans="1:17" ht="15" hidden="1" customHeight="1" x14ac:dyDescent="0.2">
      <c r="A279" s="22" t="s">
        <v>71</v>
      </c>
      <c r="J279" s="58"/>
    </row>
    <row r="280" spans="1:17" ht="11.25" x14ac:dyDescent="0.2">
      <c r="A280" s="22">
        <v>9</v>
      </c>
      <c r="B280" s="46" t="s">
        <v>289</v>
      </c>
      <c r="C280" s="98" t="s">
        <v>290</v>
      </c>
      <c r="D280" s="98"/>
      <c r="E280" s="98"/>
      <c r="F280" s="47"/>
      <c r="G280" s="74"/>
      <c r="H280" s="47"/>
      <c r="I280" s="47"/>
      <c r="J280" s="60"/>
    </row>
    <row r="281" spans="1:17" ht="20.100000000000001" customHeight="1" thickBot="1" x14ac:dyDescent="0.25">
      <c r="A281" s="22" t="s">
        <v>175</v>
      </c>
      <c r="B281" s="54"/>
      <c r="C281" s="99" t="s">
        <v>291</v>
      </c>
      <c r="D281" s="99"/>
      <c r="E281" s="99"/>
      <c r="F281" s="54"/>
      <c r="G281" s="77"/>
      <c r="H281" s="54"/>
      <c r="I281" s="54"/>
      <c r="J281" s="67"/>
    </row>
    <row r="282" spans="1:17" ht="12.75" thickTop="1" thickBot="1" x14ac:dyDescent="0.25">
      <c r="A282" s="22" t="s">
        <v>74</v>
      </c>
      <c r="B282" s="46"/>
      <c r="C282" s="100"/>
      <c r="D282" s="100"/>
      <c r="E282" s="100"/>
      <c r="F282" s="49" t="s">
        <v>106</v>
      </c>
      <c r="G282" s="75">
        <v>1</v>
      </c>
      <c r="H282" s="50"/>
      <c r="I282" s="51"/>
      <c r="J282" s="57">
        <f>IF(AND(G282= "",H282= ""), 0, ROUND(ROUND(I282, 2) * ROUND(IF(H282="",G282,H282),  0), 2))</f>
        <v>0</v>
      </c>
      <c r="M282" s="48">
        <v>0</v>
      </c>
      <c r="Q282" s="22">
        <v>1750</v>
      </c>
    </row>
    <row r="283" spans="1:17" ht="15" hidden="1" customHeight="1" thickTop="1" x14ac:dyDescent="0.2">
      <c r="A283" s="22" t="s">
        <v>76</v>
      </c>
      <c r="J283" s="58"/>
    </row>
    <row r="284" spans="1:17" ht="13.5" thickTop="1" x14ac:dyDescent="0.2">
      <c r="A284" s="22">
        <v>5</v>
      </c>
      <c r="B284" s="42" t="s">
        <v>292</v>
      </c>
      <c r="C284" s="103" t="s">
        <v>293</v>
      </c>
      <c r="D284" s="103"/>
      <c r="E284" s="103"/>
      <c r="F284" s="45"/>
      <c r="G284" s="73"/>
      <c r="H284" s="45"/>
      <c r="I284" s="45"/>
      <c r="J284" s="59"/>
    </row>
    <row r="285" spans="1:17" ht="15" hidden="1" customHeight="1" x14ac:dyDescent="0.2">
      <c r="A285" s="22" t="s">
        <v>71</v>
      </c>
      <c r="J285" s="58"/>
    </row>
    <row r="286" spans="1:17" ht="11.25" x14ac:dyDescent="0.2">
      <c r="A286" s="22">
        <v>9</v>
      </c>
      <c r="B286" s="46" t="s">
        <v>294</v>
      </c>
      <c r="C286" s="98" t="s">
        <v>295</v>
      </c>
      <c r="D286" s="98"/>
      <c r="E286" s="98"/>
      <c r="F286" s="47"/>
      <c r="G286" s="74"/>
      <c r="H286" s="47"/>
      <c r="I286" s="47"/>
      <c r="J286" s="60"/>
    </row>
    <row r="287" spans="1:17" ht="20.100000000000001" customHeight="1" thickBot="1" x14ac:dyDescent="0.25">
      <c r="A287" s="22" t="s">
        <v>175</v>
      </c>
      <c r="B287" s="54"/>
      <c r="C287" s="99" t="s">
        <v>296</v>
      </c>
      <c r="D287" s="99"/>
      <c r="E287" s="99"/>
      <c r="F287" s="54"/>
      <c r="G287" s="77"/>
      <c r="H287" s="54"/>
      <c r="I287" s="54"/>
      <c r="J287" s="67"/>
    </row>
    <row r="288" spans="1:17" ht="12.75" thickTop="1" thickBot="1" x14ac:dyDescent="0.25">
      <c r="A288" s="22" t="s">
        <v>74</v>
      </c>
      <c r="B288" s="46"/>
      <c r="C288" s="100"/>
      <c r="D288" s="100"/>
      <c r="E288" s="100"/>
      <c r="F288" s="49" t="s">
        <v>36</v>
      </c>
      <c r="G288" s="75">
        <v>8</v>
      </c>
      <c r="H288" s="50"/>
      <c r="I288" s="51"/>
      <c r="J288" s="57">
        <f>IF(AND(G288= "",H288= ""), 0, ROUND(ROUND(I288, 2) * ROUND(IF(H288="",G288,H288),  0), 2))</f>
        <v>0</v>
      </c>
      <c r="M288" s="48">
        <v>0</v>
      </c>
      <c r="Q288" s="22">
        <v>1750</v>
      </c>
    </row>
    <row r="289" spans="1:17" ht="15" hidden="1" customHeight="1" thickTop="1" x14ac:dyDescent="0.2">
      <c r="A289" s="22" t="s">
        <v>76</v>
      </c>
      <c r="J289" s="58"/>
    </row>
    <row r="290" spans="1:17" ht="39.6" customHeight="1" thickTop="1" x14ac:dyDescent="0.2">
      <c r="A290" s="22">
        <v>5</v>
      </c>
      <c r="B290" s="42" t="s">
        <v>297</v>
      </c>
      <c r="C290" s="103" t="s">
        <v>298</v>
      </c>
      <c r="D290" s="103"/>
      <c r="E290" s="103"/>
      <c r="F290" s="45"/>
      <c r="G290" s="73"/>
      <c r="H290" s="45"/>
      <c r="I290" s="45"/>
      <c r="J290" s="59"/>
    </row>
    <row r="291" spans="1:17" ht="15" hidden="1" customHeight="1" x14ac:dyDescent="0.2">
      <c r="A291" s="22" t="s">
        <v>71</v>
      </c>
      <c r="J291" s="58"/>
    </row>
    <row r="292" spans="1:17" ht="11.25" x14ac:dyDescent="0.2">
      <c r="A292" s="22">
        <v>9</v>
      </c>
      <c r="B292" s="46" t="s">
        <v>299</v>
      </c>
      <c r="C292" s="98" t="s">
        <v>300</v>
      </c>
      <c r="D292" s="98"/>
      <c r="E292" s="98"/>
      <c r="F292" s="47"/>
      <c r="G292" s="74"/>
      <c r="H292" s="47"/>
      <c r="I292" s="47"/>
      <c r="J292" s="60"/>
    </row>
    <row r="293" spans="1:17" ht="12" thickBot="1" x14ac:dyDescent="0.25">
      <c r="A293" s="22" t="s">
        <v>175</v>
      </c>
      <c r="B293" s="54"/>
      <c r="C293" s="99" t="s">
        <v>301</v>
      </c>
      <c r="D293" s="99"/>
      <c r="E293" s="99"/>
      <c r="F293" s="54"/>
      <c r="G293" s="77"/>
      <c r="H293" s="54"/>
      <c r="I293" s="54"/>
      <c r="J293" s="67"/>
    </row>
    <row r="294" spans="1:17" ht="12.75" thickTop="1" thickBot="1" x14ac:dyDescent="0.25">
      <c r="A294" s="22" t="s">
        <v>74</v>
      </c>
      <c r="B294" s="46"/>
      <c r="C294" s="100"/>
      <c r="D294" s="100"/>
      <c r="E294" s="100"/>
      <c r="F294" s="49" t="s">
        <v>106</v>
      </c>
      <c r="G294" s="75">
        <v>1</v>
      </c>
      <c r="H294" s="50"/>
      <c r="I294" s="51"/>
      <c r="J294" s="57">
        <f>IF(AND(G294= "",H294= ""), 0, ROUND(ROUND(I294, 2) * ROUND(IF(H294="",G294,H294),  0), 2))</f>
        <v>0</v>
      </c>
      <c r="M294" s="48">
        <v>0</v>
      </c>
      <c r="Q294" s="22">
        <v>1750</v>
      </c>
    </row>
    <row r="295" spans="1:17" ht="15" hidden="1" customHeight="1" thickTop="1" x14ac:dyDescent="0.2">
      <c r="A295" s="22" t="s">
        <v>76</v>
      </c>
      <c r="J295" s="58"/>
    </row>
    <row r="296" spans="1:17" ht="15" hidden="1" customHeight="1" thickTop="1" x14ac:dyDescent="0.2">
      <c r="A296" s="22" t="s">
        <v>92</v>
      </c>
      <c r="J296" s="58"/>
    </row>
    <row r="297" spans="1:17" ht="28.5" customHeight="1" thickTop="1" x14ac:dyDescent="0.2">
      <c r="A297" s="22">
        <v>4</v>
      </c>
      <c r="B297" s="42" t="s">
        <v>302</v>
      </c>
      <c r="C297" s="102" t="s">
        <v>303</v>
      </c>
      <c r="D297" s="102"/>
      <c r="E297" s="102"/>
      <c r="F297" s="44"/>
      <c r="G297" s="72"/>
      <c r="H297" s="44"/>
      <c r="I297" s="44"/>
      <c r="J297" s="61"/>
    </row>
    <row r="298" spans="1:17" ht="15" hidden="1" customHeight="1" x14ac:dyDescent="0.2">
      <c r="A298" s="22" t="s">
        <v>68</v>
      </c>
      <c r="J298" s="58"/>
    </row>
    <row r="299" spans="1:17" ht="26.1" customHeight="1" x14ac:dyDescent="0.2">
      <c r="A299" s="22">
        <v>5</v>
      </c>
      <c r="B299" s="42" t="s">
        <v>304</v>
      </c>
      <c r="C299" s="103" t="s">
        <v>305</v>
      </c>
      <c r="D299" s="103"/>
      <c r="E299" s="103"/>
      <c r="F299" s="45"/>
      <c r="G299" s="73"/>
      <c r="H299" s="45"/>
      <c r="I299" s="45"/>
      <c r="J299" s="59"/>
    </row>
    <row r="300" spans="1:17" ht="15" hidden="1" customHeight="1" x14ac:dyDescent="0.2">
      <c r="A300" s="22" t="s">
        <v>71</v>
      </c>
      <c r="J300" s="58"/>
    </row>
    <row r="301" spans="1:17" ht="11.25" x14ac:dyDescent="0.2">
      <c r="A301" s="22">
        <v>9</v>
      </c>
      <c r="B301" s="46" t="s">
        <v>306</v>
      </c>
      <c r="C301" s="98" t="s">
        <v>307</v>
      </c>
      <c r="D301" s="98"/>
      <c r="E301" s="98"/>
      <c r="F301" s="47"/>
      <c r="G301" s="74"/>
      <c r="H301" s="47"/>
      <c r="I301" s="47"/>
      <c r="J301" s="60"/>
    </row>
    <row r="302" spans="1:17" ht="12" thickBot="1" x14ac:dyDescent="0.25">
      <c r="A302" s="22" t="s">
        <v>175</v>
      </c>
      <c r="B302" s="54"/>
      <c r="C302" s="99" t="s">
        <v>308</v>
      </c>
      <c r="D302" s="99"/>
      <c r="E302" s="99"/>
      <c r="F302" s="54"/>
      <c r="G302" s="77"/>
      <c r="H302" s="54"/>
      <c r="I302" s="54"/>
      <c r="J302" s="67"/>
    </row>
    <row r="303" spans="1:17" ht="12.75" thickTop="1" thickBot="1" x14ac:dyDescent="0.25">
      <c r="A303" s="22" t="s">
        <v>74</v>
      </c>
      <c r="B303" s="46"/>
      <c r="C303" s="100"/>
      <c r="D303" s="100"/>
      <c r="E303" s="100"/>
      <c r="F303" s="49" t="s">
        <v>36</v>
      </c>
      <c r="G303" s="75">
        <v>1</v>
      </c>
      <c r="H303" s="50"/>
      <c r="I303" s="51"/>
      <c r="J303" s="57">
        <f>IF(AND(G303= "",H303= ""), 0, ROUND(ROUND(I303, 2) * ROUND(IF(H303="",G303,H303),  0), 2))</f>
        <v>0</v>
      </c>
      <c r="M303" s="48">
        <v>0</v>
      </c>
      <c r="Q303" s="22">
        <v>1750</v>
      </c>
    </row>
    <row r="304" spans="1:17" ht="15" hidden="1" customHeight="1" thickTop="1" x14ac:dyDescent="0.2">
      <c r="A304" s="22" t="s">
        <v>76</v>
      </c>
      <c r="J304" s="58"/>
    </row>
    <row r="305" spans="1:17" ht="26.45" customHeight="1" thickTop="1" x14ac:dyDescent="0.2">
      <c r="A305" s="22">
        <v>5</v>
      </c>
      <c r="B305" s="42" t="s">
        <v>309</v>
      </c>
      <c r="C305" s="103" t="s">
        <v>310</v>
      </c>
      <c r="D305" s="103"/>
      <c r="E305" s="103"/>
      <c r="F305" s="45"/>
      <c r="G305" s="73"/>
      <c r="H305" s="45"/>
      <c r="I305" s="45"/>
      <c r="J305" s="59"/>
    </row>
    <row r="306" spans="1:17" ht="15" hidden="1" customHeight="1" x14ac:dyDescent="0.2">
      <c r="A306" s="22" t="s">
        <v>71</v>
      </c>
      <c r="J306" s="58"/>
    </row>
    <row r="307" spans="1:17" ht="11.25" x14ac:dyDescent="0.2">
      <c r="A307" s="22">
        <v>9</v>
      </c>
      <c r="B307" s="46" t="s">
        <v>311</v>
      </c>
      <c r="C307" s="98" t="s">
        <v>312</v>
      </c>
      <c r="D307" s="98"/>
      <c r="E307" s="98"/>
      <c r="F307" s="47"/>
      <c r="G307" s="74"/>
      <c r="H307" s="47"/>
      <c r="I307" s="47"/>
      <c r="J307" s="60"/>
    </row>
    <row r="308" spans="1:17" ht="20.100000000000001" customHeight="1" thickBot="1" x14ac:dyDescent="0.25">
      <c r="A308" s="22" t="s">
        <v>175</v>
      </c>
      <c r="B308" s="54"/>
      <c r="C308" s="99" t="s">
        <v>313</v>
      </c>
      <c r="D308" s="99"/>
      <c r="E308" s="99"/>
      <c r="F308" s="54"/>
      <c r="G308" s="77"/>
      <c r="H308" s="54"/>
      <c r="I308" s="54"/>
      <c r="J308" s="67"/>
    </row>
    <row r="309" spans="1:17" ht="12.75" thickTop="1" thickBot="1" x14ac:dyDescent="0.25">
      <c r="A309" s="22" t="s">
        <v>74</v>
      </c>
      <c r="B309" s="46"/>
      <c r="C309" s="100"/>
      <c r="D309" s="100"/>
      <c r="E309" s="100"/>
      <c r="F309" s="49" t="s">
        <v>106</v>
      </c>
      <c r="G309" s="75">
        <v>1</v>
      </c>
      <c r="H309" s="50"/>
      <c r="I309" s="51"/>
      <c r="J309" s="57">
        <f>IF(AND(G309= "",H309= ""), 0, ROUND(ROUND(I309, 2) * ROUND(IF(H309="",G309,H309),  0), 2))</f>
        <v>0</v>
      </c>
      <c r="M309" s="48">
        <v>0</v>
      </c>
      <c r="Q309" s="22">
        <v>1750</v>
      </c>
    </row>
    <row r="310" spans="1:17" ht="15" hidden="1" customHeight="1" thickTop="1" x14ac:dyDescent="0.2">
      <c r="A310" s="22" t="s">
        <v>76</v>
      </c>
      <c r="J310" s="58"/>
    </row>
    <row r="311" spans="1:17" ht="13.5" thickTop="1" x14ac:dyDescent="0.2">
      <c r="A311" s="22">
        <v>5</v>
      </c>
      <c r="B311" s="42" t="s">
        <v>314</v>
      </c>
      <c r="C311" s="103" t="s">
        <v>315</v>
      </c>
      <c r="D311" s="103"/>
      <c r="E311" s="103"/>
      <c r="F311" s="45"/>
      <c r="G311" s="73"/>
      <c r="H311" s="45"/>
      <c r="I311" s="45"/>
      <c r="J311" s="59"/>
    </row>
    <row r="312" spans="1:17" ht="15" hidden="1" customHeight="1" x14ac:dyDescent="0.2">
      <c r="A312" s="22" t="s">
        <v>71</v>
      </c>
      <c r="J312" s="58"/>
    </row>
    <row r="313" spans="1:17" ht="11.25" x14ac:dyDescent="0.2">
      <c r="A313" s="22">
        <v>9</v>
      </c>
      <c r="B313" s="46" t="s">
        <v>316</v>
      </c>
      <c r="C313" s="98" t="s">
        <v>317</v>
      </c>
      <c r="D313" s="98"/>
      <c r="E313" s="98"/>
      <c r="F313" s="47"/>
      <c r="G313" s="74"/>
      <c r="H313" s="47"/>
      <c r="I313" s="47"/>
      <c r="J313" s="60"/>
    </row>
    <row r="314" spans="1:17" ht="20.100000000000001" customHeight="1" thickBot="1" x14ac:dyDescent="0.25">
      <c r="A314" s="22" t="s">
        <v>175</v>
      </c>
      <c r="B314" s="54"/>
      <c r="C314" s="99" t="s">
        <v>318</v>
      </c>
      <c r="D314" s="99"/>
      <c r="E314" s="99"/>
      <c r="F314" s="54"/>
      <c r="G314" s="77"/>
      <c r="H314" s="54"/>
      <c r="I314" s="54"/>
      <c r="J314" s="67"/>
    </row>
    <row r="315" spans="1:17" ht="12.75" thickTop="1" thickBot="1" x14ac:dyDescent="0.25">
      <c r="A315" s="22" t="s">
        <v>74</v>
      </c>
      <c r="B315" s="46"/>
      <c r="C315" s="100"/>
      <c r="D315" s="100"/>
      <c r="E315" s="100"/>
      <c r="F315" s="49" t="s">
        <v>36</v>
      </c>
      <c r="G315" s="75">
        <v>8</v>
      </c>
      <c r="H315" s="50"/>
      <c r="I315" s="51"/>
      <c r="J315" s="57">
        <f>IF(AND(G315= "",H315= ""), 0, ROUND(ROUND(I315, 2) * ROUND(IF(H315="",G315,H315),  0), 2))</f>
        <v>0</v>
      </c>
      <c r="M315" s="48">
        <v>0</v>
      </c>
      <c r="Q315" s="22">
        <v>1750</v>
      </c>
    </row>
    <row r="316" spans="1:17" ht="15" hidden="1" customHeight="1" thickTop="1" x14ac:dyDescent="0.2">
      <c r="A316" s="22" t="s">
        <v>76</v>
      </c>
      <c r="J316" s="58"/>
    </row>
    <row r="317" spans="1:17" ht="15" hidden="1" customHeight="1" thickTop="1" x14ac:dyDescent="0.2">
      <c r="A317" s="22" t="s">
        <v>92</v>
      </c>
      <c r="J317" s="58"/>
    </row>
    <row r="318" spans="1:17" ht="15.75" thickTop="1" x14ac:dyDescent="0.2">
      <c r="A318" s="22">
        <v>4</v>
      </c>
      <c r="B318" s="42" t="s">
        <v>319</v>
      </c>
      <c r="C318" s="102" t="s">
        <v>320</v>
      </c>
      <c r="D318" s="102"/>
      <c r="E318" s="102"/>
      <c r="F318" s="44"/>
      <c r="G318" s="72"/>
      <c r="H318" s="44"/>
      <c r="I318" s="44"/>
      <c r="J318" s="61"/>
    </row>
    <row r="319" spans="1:17" ht="12.75" x14ac:dyDescent="0.2">
      <c r="A319" s="22">
        <v>5</v>
      </c>
      <c r="B319" s="42" t="s">
        <v>321</v>
      </c>
      <c r="C319" s="103" t="s">
        <v>322</v>
      </c>
      <c r="D319" s="103"/>
      <c r="E319" s="103"/>
      <c r="F319" s="45"/>
      <c r="G319" s="73"/>
      <c r="H319" s="45"/>
      <c r="I319" s="45"/>
      <c r="J319" s="59"/>
    </row>
    <row r="320" spans="1:17" ht="15" hidden="1" customHeight="1" x14ac:dyDescent="0.2">
      <c r="A320" s="22" t="s">
        <v>71</v>
      </c>
      <c r="J320" s="58"/>
    </row>
    <row r="321" spans="1:17" ht="12" thickBot="1" x14ac:dyDescent="0.25">
      <c r="A321" s="22">
        <v>9</v>
      </c>
      <c r="B321" s="46" t="s">
        <v>323</v>
      </c>
      <c r="C321" s="98" t="s">
        <v>322</v>
      </c>
      <c r="D321" s="98"/>
      <c r="E321" s="98"/>
      <c r="F321" s="47"/>
      <c r="G321" s="74"/>
      <c r="H321" s="47"/>
      <c r="I321" s="47"/>
      <c r="J321" s="60"/>
    </row>
    <row r="322" spans="1:17" ht="12.75" thickTop="1" thickBot="1" x14ac:dyDescent="0.25">
      <c r="A322" s="22" t="s">
        <v>74</v>
      </c>
      <c r="B322" s="46"/>
      <c r="C322" s="100"/>
      <c r="D322" s="100"/>
      <c r="E322" s="100"/>
      <c r="F322" s="49" t="s">
        <v>106</v>
      </c>
      <c r="G322" s="75">
        <v>1</v>
      </c>
      <c r="H322" s="50"/>
      <c r="I322" s="51"/>
      <c r="J322" s="57">
        <f>IF(AND(G322= "",H322= ""), 0, ROUND(ROUND(I322, 2) * ROUND(IF(H322="",G322,H322),  0), 2))</f>
        <v>0</v>
      </c>
      <c r="M322" s="48">
        <v>0</v>
      </c>
      <c r="Q322" s="22">
        <v>1750</v>
      </c>
    </row>
    <row r="323" spans="1:17" ht="15" hidden="1" customHeight="1" thickTop="1" x14ac:dyDescent="0.2">
      <c r="A323" s="22" t="s">
        <v>76</v>
      </c>
      <c r="J323" s="58"/>
    </row>
    <row r="324" spans="1:17" ht="13.5" thickTop="1" x14ac:dyDescent="0.2">
      <c r="A324" s="22">
        <v>5</v>
      </c>
      <c r="B324" s="42" t="s">
        <v>324</v>
      </c>
      <c r="C324" s="103" t="s">
        <v>325</v>
      </c>
      <c r="D324" s="103"/>
      <c r="E324" s="103"/>
      <c r="F324" s="45"/>
      <c r="G324" s="73"/>
      <c r="H324" s="45"/>
      <c r="I324" s="45"/>
      <c r="J324" s="59"/>
    </row>
    <row r="325" spans="1:17" ht="15" hidden="1" customHeight="1" x14ac:dyDescent="0.2">
      <c r="A325" s="22" t="s">
        <v>71</v>
      </c>
      <c r="J325" s="58"/>
    </row>
    <row r="326" spans="1:17" ht="12" thickBot="1" x14ac:dyDescent="0.25">
      <c r="A326" s="22">
        <v>9</v>
      </c>
      <c r="B326" s="46" t="s">
        <v>326</v>
      </c>
      <c r="C326" s="98" t="s">
        <v>325</v>
      </c>
      <c r="D326" s="98"/>
      <c r="E326" s="98"/>
      <c r="F326" s="47"/>
      <c r="G326" s="74"/>
      <c r="H326" s="47"/>
      <c r="I326" s="47"/>
      <c r="J326" s="60"/>
    </row>
    <row r="327" spans="1:17" ht="12.75" thickTop="1" thickBot="1" x14ac:dyDescent="0.25">
      <c r="A327" s="22" t="s">
        <v>74</v>
      </c>
      <c r="B327" s="46"/>
      <c r="C327" s="100"/>
      <c r="D327" s="100"/>
      <c r="E327" s="100"/>
      <c r="F327" s="49" t="s">
        <v>106</v>
      </c>
      <c r="G327" s="75">
        <v>1</v>
      </c>
      <c r="H327" s="50"/>
      <c r="I327" s="51"/>
      <c r="J327" s="57">
        <f>IF(AND(G327= "",H327= ""), 0, ROUND(ROUND(I327, 2) * ROUND(IF(H327="",G327,H327),  0), 2))</f>
        <v>0</v>
      </c>
      <c r="M327" s="48">
        <v>0</v>
      </c>
      <c r="Q327" s="22">
        <v>1750</v>
      </c>
    </row>
    <row r="328" spans="1:17" ht="15" hidden="1" customHeight="1" thickTop="1" x14ac:dyDescent="0.2">
      <c r="A328" s="22" t="s">
        <v>76</v>
      </c>
      <c r="J328" s="58"/>
    </row>
    <row r="329" spans="1:17" ht="13.5" thickTop="1" x14ac:dyDescent="0.2">
      <c r="A329" s="22">
        <v>5</v>
      </c>
      <c r="B329" s="42" t="s">
        <v>327</v>
      </c>
      <c r="C329" s="103" t="s">
        <v>328</v>
      </c>
      <c r="D329" s="103"/>
      <c r="E329" s="103"/>
      <c r="F329" s="45"/>
      <c r="G329" s="73"/>
      <c r="H329" s="45"/>
      <c r="I329" s="45"/>
      <c r="J329" s="59"/>
    </row>
    <row r="330" spans="1:17" ht="15" hidden="1" customHeight="1" x14ac:dyDescent="0.2">
      <c r="A330" s="22" t="s">
        <v>71</v>
      </c>
      <c r="J330" s="58"/>
    </row>
    <row r="331" spans="1:17" ht="11.25" x14ac:dyDescent="0.2">
      <c r="A331" s="22">
        <v>9</v>
      </c>
      <c r="B331" s="46" t="s">
        <v>329</v>
      </c>
      <c r="C331" s="98" t="s">
        <v>328</v>
      </c>
      <c r="D331" s="98"/>
      <c r="E331" s="98"/>
      <c r="F331" s="47"/>
      <c r="G331" s="74"/>
      <c r="H331" s="47"/>
      <c r="I331" s="47"/>
      <c r="J331" s="60"/>
    </row>
    <row r="332" spans="1:17" ht="20.100000000000001" customHeight="1" thickBot="1" x14ac:dyDescent="0.25">
      <c r="A332" s="22" t="s">
        <v>175</v>
      </c>
      <c r="B332" s="54"/>
      <c r="C332" s="99" t="s">
        <v>330</v>
      </c>
      <c r="D332" s="99"/>
      <c r="E332" s="99"/>
      <c r="F332" s="54"/>
      <c r="G332" s="77"/>
      <c r="H332" s="54"/>
      <c r="I332" s="54"/>
      <c r="J332" s="67"/>
    </row>
    <row r="333" spans="1:17" ht="12.75" thickTop="1" thickBot="1" x14ac:dyDescent="0.25">
      <c r="A333" s="22" t="s">
        <v>74</v>
      </c>
      <c r="B333" s="46"/>
      <c r="C333" s="100"/>
      <c r="D333" s="100"/>
      <c r="E333" s="100"/>
      <c r="F333" s="49" t="s">
        <v>106</v>
      </c>
      <c r="G333" s="75">
        <v>1</v>
      </c>
      <c r="H333" s="50"/>
      <c r="I333" s="51"/>
      <c r="J333" s="57">
        <f>IF(AND(G333= "",H333= ""), 0, ROUND(ROUND(I333, 2) * ROUND(IF(H333="",G333,H333),  0), 2))</f>
        <v>0</v>
      </c>
      <c r="M333" s="48">
        <v>0</v>
      </c>
      <c r="Q333" s="22">
        <v>1750</v>
      </c>
    </row>
    <row r="334" spans="1:17" ht="15" hidden="1" customHeight="1" thickTop="1" x14ac:dyDescent="0.2">
      <c r="A334" s="22" t="s">
        <v>76</v>
      </c>
      <c r="J334" s="58"/>
    </row>
    <row r="335" spans="1:17" ht="15" hidden="1" customHeight="1" thickTop="1" x14ac:dyDescent="0.2">
      <c r="A335" s="22" t="s">
        <v>92</v>
      </c>
      <c r="J335" s="58"/>
    </row>
    <row r="336" spans="1:17" ht="15.75" thickTop="1" x14ac:dyDescent="0.2">
      <c r="A336" s="22">
        <v>4</v>
      </c>
      <c r="B336" s="42" t="s">
        <v>331</v>
      </c>
      <c r="C336" s="102" t="s">
        <v>332</v>
      </c>
      <c r="D336" s="102"/>
      <c r="E336" s="102"/>
      <c r="F336" s="44"/>
      <c r="G336" s="72"/>
      <c r="H336" s="44"/>
      <c r="I336" s="44"/>
      <c r="J336" s="61"/>
    </row>
    <row r="337" spans="1:17" ht="12.75" x14ac:dyDescent="0.2">
      <c r="A337" s="22">
        <v>5</v>
      </c>
      <c r="B337" s="42" t="s">
        <v>333</v>
      </c>
      <c r="C337" s="103" t="s">
        <v>334</v>
      </c>
      <c r="D337" s="103"/>
      <c r="E337" s="103"/>
      <c r="F337" s="45"/>
      <c r="G337" s="73"/>
      <c r="H337" s="45"/>
      <c r="I337" s="45"/>
      <c r="J337" s="59"/>
    </row>
    <row r="338" spans="1:17" ht="15" hidden="1" customHeight="1" x14ac:dyDescent="0.2">
      <c r="A338" s="22" t="s">
        <v>71</v>
      </c>
      <c r="J338" s="58"/>
    </row>
    <row r="339" spans="1:17" ht="12" thickBot="1" x14ac:dyDescent="0.25">
      <c r="A339" s="22">
        <v>9</v>
      </c>
      <c r="B339" s="46" t="s">
        <v>335</v>
      </c>
      <c r="C339" s="98" t="s">
        <v>336</v>
      </c>
      <c r="D339" s="98"/>
      <c r="E339" s="98"/>
      <c r="F339" s="47"/>
      <c r="G339" s="74"/>
      <c r="H339" s="47"/>
      <c r="I339" s="47"/>
      <c r="J339" s="60"/>
    </row>
    <row r="340" spans="1:17" ht="12.75" thickTop="1" thickBot="1" x14ac:dyDescent="0.25">
      <c r="A340" s="22" t="s">
        <v>74</v>
      </c>
      <c r="B340" s="46"/>
      <c r="C340" s="100"/>
      <c r="D340" s="100"/>
      <c r="E340" s="100"/>
      <c r="F340" s="49" t="s">
        <v>132</v>
      </c>
      <c r="G340" s="76">
        <v>1440</v>
      </c>
      <c r="H340" s="53"/>
      <c r="I340" s="51"/>
      <c r="J340" s="57">
        <f>IF(AND(G340= "",H340= ""), 0, ROUND(ROUND(I340, 2) * ROUND(IF(H340="",G340,H340),  2), 2))</f>
        <v>0</v>
      </c>
      <c r="K340" s="22" t="s">
        <v>99</v>
      </c>
      <c r="L340" s="52" t="s">
        <v>337</v>
      </c>
      <c r="M340" s="48">
        <v>0</v>
      </c>
      <c r="Q340" s="22">
        <v>1750</v>
      </c>
    </row>
    <row r="341" spans="1:17" ht="15" hidden="1" customHeight="1" thickTop="1" x14ac:dyDescent="0.2">
      <c r="A341" s="22" t="s">
        <v>76</v>
      </c>
      <c r="J341" s="58"/>
    </row>
    <row r="342" spans="1:17" ht="15" hidden="1" customHeight="1" thickTop="1" x14ac:dyDescent="0.2">
      <c r="A342" s="22" t="s">
        <v>92</v>
      </c>
      <c r="J342" s="58"/>
    </row>
    <row r="343" spans="1:17" ht="15.75" thickTop="1" x14ac:dyDescent="0.2">
      <c r="A343" s="22">
        <v>4</v>
      </c>
      <c r="B343" s="42" t="s">
        <v>338</v>
      </c>
      <c r="C343" s="102" t="s">
        <v>339</v>
      </c>
      <c r="D343" s="102"/>
      <c r="E343" s="102"/>
      <c r="F343" s="44"/>
      <c r="G343" s="72"/>
      <c r="H343" s="44"/>
      <c r="I343" s="44"/>
      <c r="J343" s="61"/>
    </row>
    <row r="344" spans="1:17" ht="12.75" x14ac:dyDescent="0.2">
      <c r="A344" s="22">
        <v>5</v>
      </c>
      <c r="B344" s="42" t="s">
        <v>340</v>
      </c>
      <c r="C344" s="103" t="s">
        <v>341</v>
      </c>
      <c r="D344" s="103"/>
      <c r="E344" s="103"/>
      <c r="F344" s="45"/>
      <c r="G344" s="73"/>
      <c r="H344" s="45"/>
      <c r="I344" s="45"/>
      <c r="J344" s="59"/>
    </row>
    <row r="345" spans="1:17" ht="15" hidden="1" customHeight="1" x14ac:dyDescent="0.2">
      <c r="A345" s="22" t="s">
        <v>71</v>
      </c>
      <c r="J345" s="58"/>
    </row>
    <row r="346" spans="1:17" ht="11.25" x14ac:dyDescent="0.2">
      <c r="A346" s="22">
        <v>9</v>
      </c>
      <c r="B346" s="46" t="s">
        <v>342</v>
      </c>
      <c r="C346" s="98" t="s">
        <v>343</v>
      </c>
      <c r="D346" s="98"/>
      <c r="E346" s="98"/>
      <c r="F346" s="47"/>
      <c r="G346" s="74"/>
      <c r="H346" s="47"/>
      <c r="I346" s="47"/>
      <c r="J346" s="60"/>
    </row>
    <row r="347" spans="1:17" ht="20.100000000000001" customHeight="1" thickBot="1" x14ac:dyDescent="0.25">
      <c r="A347" s="22" t="s">
        <v>175</v>
      </c>
      <c r="B347" s="54"/>
      <c r="C347" s="99" t="s">
        <v>344</v>
      </c>
      <c r="D347" s="99"/>
      <c r="E347" s="99"/>
      <c r="F347" s="54"/>
      <c r="G347" s="77"/>
      <c r="H347" s="54"/>
      <c r="I347" s="54"/>
      <c r="J347" s="67"/>
    </row>
    <row r="348" spans="1:17" ht="12.75" thickTop="1" thickBot="1" x14ac:dyDescent="0.25">
      <c r="A348" s="22" t="s">
        <v>74</v>
      </c>
      <c r="B348" s="46"/>
      <c r="C348" s="100"/>
      <c r="D348" s="100"/>
      <c r="E348" s="100"/>
      <c r="F348" s="49" t="s">
        <v>36</v>
      </c>
      <c r="G348" s="75">
        <v>0</v>
      </c>
      <c r="H348" s="50"/>
      <c r="I348" s="51"/>
      <c r="J348" s="57">
        <f>IF(AND(G348= "",H348= ""), 0, ROUND(ROUND(I348, 2) * ROUND(IF(H348="",G348,H348),  0), 2))</f>
        <v>0</v>
      </c>
      <c r="K348" s="22" t="s">
        <v>99</v>
      </c>
      <c r="L348" s="52" t="s">
        <v>345</v>
      </c>
      <c r="M348" s="48">
        <v>0</v>
      </c>
      <c r="Q348" s="22">
        <v>1750</v>
      </c>
    </row>
    <row r="349" spans="1:17" ht="15" hidden="1" customHeight="1" thickTop="1" x14ac:dyDescent="0.2">
      <c r="A349" s="22" t="s">
        <v>76</v>
      </c>
      <c r="J349" s="58"/>
    </row>
    <row r="350" spans="1:17" ht="13.5" thickTop="1" x14ac:dyDescent="0.2">
      <c r="A350" s="22">
        <v>5</v>
      </c>
      <c r="B350" s="42" t="s">
        <v>346</v>
      </c>
      <c r="C350" s="103" t="s">
        <v>347</v>
      </c>
      <c r="D350" s="103"/>
      <c r="E350" s="103"/>
      <c r="F350" s="45"/>
      <c r="G350" s="73"/>
      <c r="H350" s="45"/>
      <c r="I350" s="45"/>
      <c r="J350" s="59"/>
    </row>
    <row r="351" spans="1:17" ht="15" hidden="1" customHeight="1" x14ac:dyDescent="0.2">
      <c r="A351" s="22" t="s">
        <v>71</v>
      </c>
      <c r="J351" s="58"/>
    </row>
    <row r="352" spans="1:17" ht="11.25" x14ac:dyDescent="0.2">
      <c r="A352" s="22">
        <v>9</v>
      </c>
      <c r="B352" s="46" t="s">
        <v>348</v>
      </c>
      <c r="C352" s="98" t="s">
        <v>349</v>
      </c>
      <c r="D352" s="98"/>
      <c r="E352" s="98"/>
      <c r="F352" s="47"/>
      <c r="G352" s="74"/>
      <c r="H352" s="47"/>
      <c r="I352" s="47"/>
      <c r="J352" s="60"/>
    </row>
    <row r="353" spans="1:17" ht="20.100000000000001" customHeight="1" thickBot="1" x14ac:dyDescent="0.25">
      <c r="A353" s="22" t="s">
        <v>175</v>
      </c>
      <c r="B353" s="54"/>
      <c r="C353" s="99" t="s">
        <v>350</v>
      </c>
      <c r="D353" s="99"/>
      <c r="E353" s="99"/>
      <c r="F353" s="54"/>
      <c r="G353" s="77"/>
      <c r="H353" s="54"/>
      <c r="I353" s="54"/>
      <c r="J353" s="67"/>
    </row>
    <row r="354" spans="1:17" ht="12.75" thickTop="1" thickBot="1" x14ac:dyDescent="0.25">
      <c r="A354" s="22" t="s">
        <v>74</v>
      </c>
      <c r="B354" s="46"/>
      <c r="C354" s="100"/>
      <c r="D354" s="100"/>
      <c r="E354" s="100"/>
      <c r="F354" s="49" t="s">
        <v>36</v>
      </c>
      <c r="G354" s="75">
        <v>0</v>
      </c>
      <c r="H354" s="50"/>
      <c r="I354" s="51"/>
      <c r="J354" s="57">
        <f>IF(AND(G354= "",H354= ""), 0, ROUND(ROUND(I354, 2) * ROUND(IF(H354="",G354,H354),  0), 2))</f>
        <v>0</v>
      </c>
      <c r="M354" s="48">
        <v>0</v>
      </c>
      <c r="Q354" s="22">
        <v>1750</v>
      </c>
    </row>
    <row r="355" spans="1:17" ht="15.75" thickTop="1" x14ac:dyDescent="0.2">
      <c r="A355" s="22">
        <v>4</v>
      </c>
      <c r="B355" s="42" t="s">
        <v>383</v>
      </c>
      <c r="C355" s="102" t="s">
        <v>386</v>
      </c>
      <c r="D355" s="102"/>
      <c r="E355" s="102"/>
      <c r="F355" s="44"/>
      <c r="G355" s="72"/>
      <c r="H355" s="44"/>
      <c r="I355" s="44"/>
      <c r="J355" s="61"/>
    </row>
    <row r="356" spans="1:17" ht="12.75" x14ac:dyDescent="0.2">
      <c r="A356" s="22">
        <v>5</v>
      </c>
      <c r="B356" s="42" t="s">
        <v>384</v>
      </c>
      <c r="C356" s="103" t="s">
        <v>388</v>
      </c>
      <c r="D356" s="103"/>
      <c r="E356" s="103"/>
      <c r="F356" s="45" t="s">
        <v>387</v>
      </c>
      <c r="G356" s="73"/>
      <c r="H356" s="45"/>
      <c r="I356" s="45"/>
      <c r="J356" s="59"/>
    </row>
    <row r="357" spans="1:17" ht="15" hidden="1" customHeight="1" x14ac:dyDescent="0.2">
      <c r="A357" s="22" t="s">
        <v>71</v>
      </c>
      <c r="J357" s="58"/>
    </row>
    <row r="358" spans="1:17" ht="11.25" x14ac:dyDescent="0.2">
      <c r="A358" s="22">
        <v>9</v>
      </c>
      <c r="B358" s="46" t="s">
        <v>385</v>
      </c>
      <c r="C358" s="98" t="s">
        <v>389</v>
      </c>
      <c r="D358" s="98"/>
      <c r="E358" s="98"/>
      <c r="F358" s="47"/>
      <c r="G358" s="74"/>
      <c r="H358" s="47"/>
      <c r="I358" s="47"/>
      <c r="J358" s="60"/>
    </row>
    <row r="359" spans="1:17" ht="20.100000000000001" customHeight="1" thickBot="1" x14ac:dyDescent="0.25">
      <c r="A359" s="22" t="s">
        <v>175</v>
      </c>
      <c r="B359" s="54"/>
      <c r="C359" s="99" t="s">
        <v>390</v>
      </c>
      <c r="D359" s="99"/>
      <c r="E359" s="99"/>
      <c r="F359" s="54"/>
      <c r="G359" s="77"/>
      <c r="H359" s="54"/>
      <c r="I359" s="54"/>
      <c r="J359" s="67"/>
    </row>
    <row r="360" spans="1:17" ht="12.75" thickTop="1" thickBot="1" x14ac:dyDescent="0.25">
      <c r="A360" s="22" t="s">
        <v>74</v>
      </c>
      <c r="B360" s="79"/>
      <c r="C360" s="104"/>
      <c r="D360" s="104"/>
      <c r="E360" s="104"/>
      <c r="F360" s="49" t="s">
        <v>36</v>
      </c>
      <c r="G360" s="75">
        <v>1</v>
      </c>
      <c r="H360" s="50"/>
      <c r="I360" s="51"/>
      <c r="J360" s="57">
        <f>IF(AND(G360= "",H360= ""), 0, ROUND(ROUND(I360, 2) * ROUND(IF(H360="",G360,H360),  0), 2))</f>
        <v>0</v>
      </c>
      <c r="L360" s="52"/>
      <c r="M360" s="48">
        <v>0</v>
      </c>
      <c r="Q360" s="22">
        <v>1750</v>
      </c>
    </row>
    <row r="361" spans="1:17" ht="15" customHeight="1" thickTop="1" x14ac:dyDescent="0.2">
      <c r="A361" s="22" t="s">
        <v>76</v>
      </c>
    </row>
    <row r="362" spans="1:17" ht="15" customHeight="1" x14ac:dyDescent="0.2">
      <c r="A362" s="22" t="s">
        <v>92</v>
      </c>
    </row>
    <row r="363" spans="1:17" ht="15" customHeight="1" x14ac:dyDescent="0.2">
      <c r="A363" s="22" t="s">
        <v>62</v>
      </c>
    </row>
    <row r="364" spans="1:17" ht="31.5" customHeight="1" thickBot="1" x14ac:dyDescent="0.25">
      <c r="C364" s="101" t="s">
        <v>351</v>
      </c>
      <c r="D364" s="101"/>
      <c r="E364" s="101"/>
      <c r="F364" s="101"/>
      <c r="G364" s="101"/>
      <c r="H364" s="101"/>
      <c r="I364" s="101"/>
      <c r="J364" s="101"/>
    </row>
    <row r="365" spans="1:17" ht="12" x14ac:dyDescent="0.2">
      <c r="C365" s="93" t="s">
        <v>377</v>
      </c>
      <c r="D365" s="94"/>
      <c r="E365" s="94"/>
      <c r="F365" s="55"/>
      <c r="G365" s="78"/>
      <c r="H365" s="55"/>
      <c r="I365" s="55"/>
      <c r="J365" s="56"/>
    </row>
    <row r="366" spans="1:17" ht="15" customHeight="1" x14ac:dyDescent="0.2">
      <c r="C366" s="95"/>
      <c r="D366" s="96"/>
      <c r="E366" s="96"/>
      <c r="F366" s="96"/>
      <c r="G366" s="96"/>
      <c r="H366" s="96"/>
      <c r="I366" s="96"/>
      <c r="J366" s="97"/>
    </row>
    <row r="367" spans="1:17" ht="15" customHeight="1" x14ac:dyDescent="0.2">
      <c r="A367" s="22" t="s">
        <v>352</v>
      </c>
      <c r="C367" s="83" t="s">
        <v>353</v>
      </c>
      <c r="D367" s="84"/>
      <c r="E367" s="84"/>
      <c r="F367" s="80">
        <f>SUMIF(K5:K364, IF(K4="","",K4), J5:J364)</f>
        <v>0</v>
      </c>
      <c r="G367" s="81"/>
      <c r="H367" s="81"/>
      <c r="I367" s="81"/>
      <c r="J367" s="82"/>
    </row>
    <row r="368" spans="1:17" ht="15" customHeight="1" x14ac:dyDescent="0.2">
      <c r="A368" s="22" t="s">
        <v>354</v>
      </c>
      <c r="C368" s="83" t="s">
        <v>376</v>
      </c>
      <c r="D368" s="84"/>
      <c r="E368" s="84"/>
      <c r="F368" s="80"/>
      <c r="G368" s="81"/>
      <c r="H368" s="81"/>
      <c r="I368" s="81"/>
      <c r="J368" s="82"/>
    </row>
    <row r="369" spans="1:10" ht="15" customHeight="1" thickBot="1" x14ac:dyDescent="0.25">
      <c r="C369" s="85" t="s">
        <v>355</v>
      </c>
      <c r="D369" s="86"/>
      <c r="E369" s="86"/>
      <c r="F369" s="87">
        <f>SUM(F367:F368)</f>
        <v>0</v>
      </c>
      <c r="G369" s="88"/>
      <c r="H369" s="88"/>
      <c r="I369" s="88"/>
      <c r="J369" s="89"/>
    </row>
    <row r="370" spans="1:10" ht="26.25" customHeight="1" thickBot="1" x14ac:dyDescent="0.25">
      <c r="C370" s="92" t="s">
        <v>375</v>
      </c>
      <c r="D370" s="92"/>
      <c r="E370" s="92"/>
      <c r="F370" s="92"/>
      <c r="G370" s="92"/>
      <c r="H370" s="92"/>
      <c r="I370" s="92"/>
      <c r="J370" s="92"/>
    </row>
    <row r="371" spans="1:10" ht="12" x14ac:dyDescent="0.2">
      <c r="C371" s="93" t="s">
        <v>378</v>
      </c>
      <c r="D371" s="94"/>
      <c r="E371" s="94"/>
      <c r="F371" s="55"/>
      <c r="G371" s="78"/>
      <c r="H371" s="55"/>
      <c r="I371" s="55"/>
      <c r="J371" s="56"/>
    </row>
    <row r="372" spans="1:10" ht="15" customHeight="1" x14ac:dyDescent="0.2">
      <c r="C372" s="95"/>
      <c r="D372" s="96"/>
      <c r="E372" s="96"/>
      <c r="F372" s="96"/>
      <c r="G372" s="96"/>
      <c r="H372" s="96"/>
      <c r="I372" s="96"/>
      <c r="J372" s="97"/>
    </row>
    <row r="373" spans="1:10" ht="15" customHeight="1" x14ac:dyDescent="0.2">
      <c r="A373" s="22" t="s">
        <v>352</v>
      </c>
      <c r="C373" s="83" t="s">
        <v>379</v>
      </c>
      <c r="D373" s="84"/>
      <c r="E373" s="84"/>
      <c r="F373" s="80">
        <f>J40+J42+J44+J46</f>
        <v>0</v>
      </c>
      <c r="G373" s="81"/>
      <c r="H373" s="81"/>
      <c r="I373" s="81"/>
      <c r="J373" s="82"/>
    </row>
    <row r="374" spans="1:10" ht="15" customHeight="1" x14ac:dyDescent="0.2">
      <c r="A374" s="22" t="s">
        <v>354</v>
      </c>
      <c r="C374" s="83" t="s">
        <v>376</v>
      </c>
      <c r="D374" s="84"/>
      <c r="E374" s="84"/>
      <c r="F374" s="80"/>
      <c r="G374" s="81"/>
      <c r="H374" s="81"/>
      <c r="I374" s="81"/>
      <c r="J374" s="82"/>
    </row>
    <row r="375" spans="1:10" ht="15" customHeight="1" thickBot="1" x14ac:dyDescent="0.25">
      <c r="C375" s="85" t="s">
        <v>380</v>
      </c>
      <c r="D375" s="86"/>
      <c r="E375" s="86"/>
      <c r="F375" s="87">
        <f>F373+F374</f>
        <v>0</v>
      </c>
      <c r="G375" s="88"/>
      <c r="H375" s="88"/>
      <c r="I375" s="88"/>
      <c r="J375" s="89"/>
    </row>
    <row r="376" spans="1:10" ht="15" customHeight="1" thickBot="1" x14ac:dyDescent="0.25"/>
    <row r="377" spans="1:10" ht="12" x14ac:dyDescent="0.2">
      <c r="C377" s="93" t="s">
        <v>381</v>
      </c>
      <c r="D377" s="94"/>
      <c r="E377" s="94"/>
      <c r="F377" s="55"/>
      <c r="G377" s="78"/>
      <c r="H377" s="55"/>
      <c r="I377" s="55"/>
      <c r="J377" s="56"/>
    </row>
    <row r="378" spans="1:10" ht="15" customHeight="1" x14ac:dyDescent="0.2">
      <c r="C378" s="95"/>
      <c r="D378" s="96"/>
      <c r="E378" s="96"/>
      <c r="F378" s="96"/>
      <c r="G378" s="96"/>
      <c r="H378" s="96"/>
      <c r="I378" s="96"/>
      <c r="J378" s="97"/>
    </row>
    <row r="379" spans="1:10" ht="15" customHeight="1" x14ac:dyDescent="0.2">
      <c r="A379" s="22" t="s">
        <v>352</v>
      </c>
      <c r="C379" s="83" t="s">
        <v>353</v>
      </c>
      <c r="D379" s="84"/>
      <c r="E379" s="84"/>
      <c r="F379" s="80">
        <f>F367+F373</f>
        <v>0</v>
      </c>
      <c r="G379" s="81"/>
      <c r="H379" s="81"/>
      <c r="I379" s="81"/>
      <c r="J379" s="82"/>
    </row>
    <row r="380" spans="1:10" ht="15" customHeight="1" x14ac:dyDescent="0.2">
      <c r="A380" s="22" t="s">
        <v>354</v>
      </c>
      <c r="C380" s="83" t="s">
        <v>376</v>
      </c>
      <c r="D380" s="84"/>
      <c r="E380" s="84"/>
      <c r="F380" s="80"/>
      <c r="G380" s="81"/>
      <c r="H380" s="81"/>
      <c r="I380" s="81"/>
      <c r="J380" s="82"/>
    </row>
    <row r="381" spans="1:10" ht="15" customHeight="1" thickBot="1" x14ac:dyDescent="0.25">
      <c r="C381" s="85" t="s">
        <v>355</v>
      </c>
      <c r="D381" s="86"/>
      <c r="E381" s="86"/>
      <c r="F381" s="87">
        <f>F379+F380</f>
        <v>0</v>
      </c>
      <c r="G381" s="88"/>
      <c r="H381" s="88"/>
      <c r="I381" s="88"/>
      <c r="J381" s="89"/>
    </row>
    <row r="382" spans="1:10" ht="56.85" customHeight="1" x14ac:dyDescent="0.2">
      <c r="F382" s="91" t="s">
        <v>356</v>
      </c>
      <c r="G382" s="91"/>
      <c r="H382" s="91"/>
      <c r="I382" s="91"/>
      <c r="J382" s="91"/>
    </row>
    <row r="383" spans="1:10" ht="15" customHeight="1" thickBot="1" x14ac:dyDescent="0.25"/>
    <row r="384" spans="1:10" ht="84.95" customHeight="1" thickBot="1" x14ac:dyDescent="0.25">
      <c r="C384" s="90" t="s">
        <v>357</v>
      </c>
      <c r="D384" s="90"/>
      <c r="F384" s="90" t="s">
        <v>358</v>
      </c>
      <c r="G384" s="90"/>
      <c r="H384" s="90"/>
      <c r="I384" s="90"/>
      <c r="J384" s="90"/>
    </row>
  </sheetData>
  <sheetProtection algorithmName="SHA-512" hashValue="Utcs7zwz45EmR/EKT0zDaKzvSVM0mGAefmxcmrMIOXTU68c0xKlRTvrqjyEiueZsaod+/ZGSqOZan0VOYewbFg==" saltValue="k1+Mrt+ie5laRzPCYFjvJg==" spinCount="100000" sheet="1" selectLockedCells="1"/>
  <mergeCells count="261">
    <mergeCell ref="C14:E14"/>
    <mergeCell ref="C16:E16"/>
    <mergeCell ref="C18:E18"/>
    <mergeCell ref="C19:E19"/>
    <mergeCell ref="C21:E21"/>
    <mergeCell ref="C23:E23"/>
    <mergeCell ref="C3:E3"/>
    <mergeCell ref="C4:E4"/>
    <mergeCell ref="C7:E7"/>
    <mergeCell ref="C9:E9"/>
    <mergeCell ref="C11:E11"/>
    <mergeCell ref="C13:E13"/>
    <mergeCell ref="C32:E32"/>
    <mergeCell ref="C33:E33"/>
    <mergeCell ref="C36:E36"/>
    <mergeCell ref="C37:E37"/>
    <mergeCell ref="C39:E39"/>
    <mergeCell ref="C40:E40"/>
    <mergeCell ref="C24:E24"/>
    <mergeCell ref="C25:E25"/>
    <mergeCell ref="C26:E26"/>
    <mergeCell ref="C28:E28"/>
    <mergeCell ref="C30:E30"/>
    <mergeCell ref="C31:E31"/>
    <mergeCell ref="C49:E49"/>
    <mergeCell ref="C51:E51"/>
    <mergeCell ref="C53:E53"/>
    <mergeCell ref="C54:E54"/>
    <mergeCell ref="C56:E56"/>
    <mergeCell ref="C58:E58"/>
    <mergeCell ref="C41:E41"/>
    <mergeCell ref="C42:E42"/>
    <mergeCell ref="C43:E43"/>
    <mergeCell ref="C44:E44"/>
    <mergeCell ref="C45:E45"/>
    <mergeCell ref="C46:E46"/>
    <mergeCell ref="C71:E71"/>
    <mergeCell ref="C73:E73"/>
    <mergeCell ref="C74:E74"/>
    <mergeCell ref="C76:E76"/>
    <mergeCell ref="C79:E79"/>
    <mergeCell ref="C81:E81"/>
    <mergeCell ref="C59:E59"/>
    <mergeCell ref="C61:E61"/>
    <mergeCell ref="C63:E63"/>
    <mergeCell ref="C64:E64"/>
    <mergeCell ref="C67:E67"/>
    <mergeCell ref="C69:E69"/>
    <mergeCell ref="C94:E94"/>
    <mergeCell ref="C95:E95"/>
    <mergeCell ref="C97:E97"/>
    <mergeCell ref="C98:E98"/>
    <mergeCell ref="C101:E101"/>
    <mergeCell ref="C103:E103"/>
    <mergeCell ref="C83:E83"/>
    <mergeCell ref="C85:E85"/>
    <mergeCell ref="C86:E86"/>
    <mergeCell ref="C88:E88"/>
    <mergeCell ref="C89:E89"/>
    <mergeCell ref="C91:E91"/>
    <mergeCell ref="C113:E113"/>
    <mergeCell ref="C115:E115"/>
    <mergeCell ref="C117:E117"/>
    <mergeCell ref="C118:E118"/>
    <mergeCell ref="C120:E120"/>
    <mergeCell ref="C122:E122"/>
    <mergeCell ref="C105:E105"/>
    <mergeCell ref="C106:E106"/>
    <mergeCell ref="C107:E107"/>
    <mergeCell ref="C108:E108"/>
    <mergeCell ref="C110:E110"/>
    <mergeCell ref="C112:E112"/>
    <mergeCell ref="C131:E131"/>
    <mergeCell ref="C132:E132"/>
    <mergeCell ref="C134:E134"/>
    <mergeCell ref="C136:E136"/>
    <mergeCell ref="C137:E137"/>
    <mergeCell ref="C138:E138"/>
    <mergeCell ref="C123:E123"/>
    <mergeCell ref="C125:E125"/>
    <mergeCell ref="C127:E127"/>
    <mergeCell ref="C128:E128"/>
    <mergeCell ref="C129:E129"/>
    <mergeCell ref="C130:E130"/>
    <mergeCell ref="C147:E147"/>
    <mergeCell ref="C148:E148"/>
    <mergeCell ref="C149:E149"/>
    <mergeCell ref="C150:E150"/>
    <mergeCell ref="C151:E151"/>
    <mergeCell ref="C152:E152"/>
    <mergeCell ref="C139:E139"/>
    <mergeCell ref="C142:E142"/>
    <mergeCell ref="C144:E144"/>
    <mergeCell ref="C145:E145"/>
    <mergeCell ref="C146:E146"/>
    <mergeCell ref="C160:E160"/>
    <mergeCell ref="C161:E161"/>
    <mergeCell ref="C162:E162"/>
    <mergeCell ref="C163:E163"/>
    <mergeCell ref="C166:E166"/>
    <mergeCell ref="C167:E167"/>
    <mergeCell ref="C153:E153"/>
    <mergeCell ref="C155:E155"/>
    <mergeCell ref="C156:E156"/>
    <mergeCell ref="C157:E157"/>
    <mergeCell ref="C158:E158"/>
    <mergeCell ref="C159:E159"/>
    <mergeCell ref="C179:E179"/>
    <mergeCell ref="C180:E180"/>
    <mergeCell ref="C181:E181"/>
    <mergeCell ref="C182:E182"/>
    <mergeCell ref="C184:E184"/>
    <mergeCell ref="C186:E186"/>
    <mergeCell ref="C170:E170"/>
    <mergeCell ref="C172:E172"/>
    <mergeCell ref="C173:E173"/>
    <mergeCell ref="C174:E174"/>
    <mergeCell ref="C175:E175"/>
    <mergeCell ref="C177:E177"/>
    <mergeCell ref="C195:E195"/>
    <mergeCell ref="C197:E197"/>
    <mergeCell ref="C199:E199"/>
    <mergeCell ref="C200:E200"/>
    <mergeCell ref="C201:E201"/>
    <mergeCell ref="C202:E202"/>
    <mergeCell ref="C187:E187"/>
    <mergeCell ref="C188:E188"/>
    <mergeCell ref="C190:E190"/>
    <mergeCell ref="C192:E192"/>
    <mergeCell ref="C193:E193"/>
    <mergeCell ref="C194:E194"/>
    <mergeCell ref="C212:E212"/>
    <mergeCell ref="C214:E214"/>
    <mergeCell ref="C216:E216"/>
    <mergeCell ref="C217:E217"/>
    <mergeCell ref="C203:E203"/>
    <mergeCell ref="C204:E204"/>
    <mergeCell ref="C206:E206"/>
    <mergeCell ref="C208:E208"/>
    <mergeCell ref="C209:E209"/>
    <mergeCell ref="C228:E228"/>
    <mergeCell ref="C229:E229"/>
    <mergeCell ref="C231:E231"/>
    <mergeCell ref="C233:E233"/>
    <mergeCell ref="C234:E234"/>
    <mergeCell ref="C235:E235"/>
    <mergeCell ref="C218:E218"/>
    <mergeCell ref="C219:E219"/>
    <mergeCell ref="C221:E221"/>
    <mergeCell ref="C223:E223"/>
    <mergeCell ref="C224:E224"/>
    <mergeCell ref="C226:E226"/>
    <mergeCell ref="C247:E247"/>
    <mergeCell ref="C248:E248"/>
    <mergeCell ref="C249:E249"/>
    <mergeCell ref="C251:E251"/>
    <mergeCell ref="C253:E253"/>
    <mergeCell ref="C254:E254"/>
    <mergeCell ref="C238:E238"/>
    <mergeCell ref="C239:E239"/>
    <mergeCell ref="C241:E241"/>
    <mergeCell ref="C242:E242"/>
    <mergeCell ref="C243:E243"/>
    <mergeCell ref="C245:E245"/>
    <mergeCell ref="C265:E265"/>
    <mergeCell ref="C266:E266"/>
    <mergeCell ref="C267:E267"/>
    <mergeCell ref="C270:E270"/>
    <mergeCell ref="C272:E272"/>
    <mergeCell ref="C274:E274"/>
    <mergeCell ref="C255:E255"/>
    <mergeCell ref="C257:E257"/>
    <mergeCell ref="C259:E259"/>
    <mergeCell ref="C260:E260"/>
    <mergeCell ref="C261:E261"/>
    <mergeCell ref="C263:E263"/>
    <mergeCell ref="C284:E284"/>
    <mergeCell ref="C286:E286"/>
    <mergeCell ref="C287:E287"/>
    <mergeCell ref="C288:E288"/>
    <mergeCell ref="C290:E290"/>
    <mergeCell ref="C292:E292"/>
    <mergeCell ref="C275:E275"/>
    <mergeCell ref="C276:E276"/>
    <mergeCell ref="C278:E278"/>
    <mergeCell ref="C280:E280"/>
    <mergeCell ref="C281:E281"/>
    <mergeCell ref="C282:E282"/>
    <mergeCell ref="C303:E303"/>
    <mergeCell ref="C305:E305"/>
    <mergeCell ref="C307:E307"/>
    <mergeCell ref="C308:E308"/>
    <mergeCell ref="C309:E309"/>
    <mergeCell ref="C311:E311"/>
    <mergeCell ref="C293:E293"/>
    <mergeCell ref="C294:E294"/>
    <mergeCell ref="C297:E297"/>
    <mergeCell ref="C299:E299"/>
    <mergeCell ref="C301:E301"/>
    <mergeCell ref="C302:E302"/>
    <mergeCell ref="C322:E322"/>
    <mergeCell ref="C324:E324"/>
    <mergeCell ref="C326:E326"/>
    <mergeCell ref="C327:E327"/>
    <mergeCell ref="C329:E329"/>
    <mergeCell ref="C331:E331"/>
    <mergeCell ref="C313:E313"/>
    <mergeCell ref="C314:E314"/>
    <mergeCell ref="C315:E315"/>
    <mergeCell ref="C318:E318"/>
    <mergeCell ref="C319:E319"/>
    <mergeCell ref="C321:E321"/>
    <mergeCell ref="C343:E343"/>
    <mergeCell ref="C344:E344"/>
    <mergeCell ref="C346:E346"/>
    <mergeCell ref="C347:E347"/>
    <mergeCell ref="C348:E348"/>
    <mergeCell ref="C350:E350"/>
    <mergeCell ref="C332:E332"/>
    <mergeCell ref="C333:E333"/>
    <mergeCell ref="C336:E336"/>
    <mergeCell ref="C337:E337"/>
    <mergeCell ref="C339:E339"/>
    <mergeCell ref="C340:E340"/>
    <mergeCell ref="C367:E367"/>
    <mergeCell ref="F367:J367"/>
    <mergeCell ref="C368:E368"/>
    <mergeCell ref="F368:J368"/>
    <mergeCell ref="C369:E369"/>
    <mergeCell ref="F369:J369"/>
    <mergeCell ref="C352:E352"/>
    <mergeCell ref="C353:E353"/>
    <mergeCell ref="C354:E354"/>
    <mergeCell ref="C364:J364"/>
    <mergeCell ref="C365:E365"/>
    <mergeCell ref="C366:J366"/>
    <mergeCell ref="C355:E355"/>
    <mergeCell ref="C356:E356"/>
    <mergeCell ref="C358:E358"/>
    <mergeCell ref="C359:E359"/>
    <mergeCell ref="C360:E360"/>
    <mergeCell ref="F379:J379"/>
    <mergeCell ref="C380:E380"/>
    <mergeCell ref="F380:J380"/>
    <mergeCell ref="C381:E381"/>
    <mergeCell ref="F381:J381"/>
    <mergeCell ref="C384:D384"/>
    <mergeCell ref="F384:J384"/>
    <mergeCell ref="F382:J382"/>
    <mergeCell ref="C370:J370"/>
    <mergeCell ref="C371:E371"/>
    <mergeCell ref="C372:J372"/>
    <mergeCell ref="C373:E373"/>
    <mergeCell ref="F373:J373"/>
    <mergeCell ref="C374:E374"/>
    <mergeCell ref="F374:J374"/>
    <mergeCell ref="C375:E375"/>
    <mergeCell ref="F375:J375"/>
    <mergeCell ref="C377:E377"/>
    <mergeCell ref="C378:J378"/>
    <mergeCell ref="C379:E379"/>
  </mergeCells>
  <phoneticPr fontId="0" type="noConversion"/>
  <conditionalFormatting sqref="I365 I376 I383 I385:I65509 I361:I363 I1:I354">
    <cfRule type="cellIs" dxfId="15" priority="13" stopIfTrue="1" operator="equal">
      <formula>"Non totalisé"</formula>
    </cfRule>
    <cfRule type="cellIs" dxfId="14" priority="14" stopIfTrue="1" operator="equal">
      <formula>"Variante"</formula>
    </cfRule>
    <cfRule type="cellIs" dxfId="13" priority="15" stopIfTrue="1" operator="equal">
      <formula>"Option"</formula>
    </cfRule>
  </conditionalFormatting>
  <conditionalFormatting sqref="H365 H376 H383 H385:H65509 H361:H363 H1:H354">
    <cfRule type="cellIs" dxfId="12" priority="16" stopIfTrue="1" operator="equal">
      <formula>"A calculer"</formula>
    </cfRule>
  </conditionalFormatting>
  <conditionalFormatting sqref="I371">
    <cfRule type="cellIs" dxfId="11" priority="9" stopIfTrue="1" operator="equal">
      <formula>"Non totalisé"</formula>
    </cfRule>
    <cfRule type="cellIs" dxfId="10" priority="10" stopIfTrue="1" operator="equal">
      <formula>"Variante"</formula>
    </cfRule>
    <cfRule type="cellIs" dxfId="9" priority="11" stopIfTrue="1" operator="equal">
      <formula>"Option"</formula>
    </cfRule>
  </conditionalFormatting>
  <conditionalFormatting sqref="H371">
    <cfRule type="cellIs" dxfId="8" priority="12" stopIfTrue="1" operator="equal">
      <formula>"A calculer"</formula>
    </cfRule>
  </conditionalFormatting>
  <conditionalFormatting sqref="I377">
    <cfRule type="cellIs" dxfId="7" priority="5" stopIfTrue="1" operator="equal">
      <formula>"Non totalisé"</formula>
    </cfRule>
    <cfRule type="cellIs" dxfId="6" priority="6" stopIfTrue="1" operator="equal">
      <formula>"Variante"</formula>
    </cfRule>
    <cfRule type="cellIs" dxfId="5" priority="7" stopIfTrue="1" operator="equal">
      <formula>"Option"</formula>
    </cfRule>
  </conditionalFormatting>
  <conditionalFormatting sqref="H377">
    <cfRule type="cellIs" dxfId="4" priority="8" stopIfTrue="1" operator="equal">
      <formula>"A calculer"</formula>
    </cfRule>
  </conditionalFormatting>
  <conditionalFormatting sqref="I355:I360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355:H360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78" fitToHeight="4" orientation="portrait" r:id="rId1"/>
  <headerFooter alignWithMargins="0">
    <oddHeader>&amp;L440 - RESIDENCE TALON : REHABILITATION D'UN IMMEUBLE DE 8 LOGEMENTS
1 rue P Issamotro - Commune de nouméa&amp;RDPGF - Lot n°13 ELECTRICITE 
DCE - Edition du 14/04/2022</oddHeader>
    <oddFooter>&amp;CEdition du 14/04/2022&amp;RPage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97"/>
  <sheetViews>
    <sheetView tabSelected="1" zoomScaleNormal="100" workbookViewId="0">
      <selection activeCell="L81" sqref="L81"/>
    </sheetView>
  </sheetViews>
  <sheetFormatPr baseColWidth="10" defaultColWidth="10.7109375" defaultRowHeight="12.75" x14ac:dyDescent="0.2"/>
  <cols>
    <col min="1" max="1" width="0.140625" customWidth="1"/>
    <col min="2" max="2" width="10.140625" customWidth="1"/>
    <col min="3" max="3" width="31.28515625" customWidth="1"/>
    <col min="4" max="4" width="2.28515625" customWidth="1"/>
    <col min="5" max="5" width="14.42578125" customWidth="1"/>
    <col min="6" max="6" width="12.85546875" customWidth="1"/>
    <col min="7" max="7" width="12.42578125" customWidth="1"/>
    <col min="8" max="8" width="14.5703125" customWidth="1"/>
    <col min="9" max="9" width="2.140625" customWidth="1"/>
  </cols>
  <sheetData>
    <row r="1" spans="2:9" ht="9.1999999999999993" customHeight="1" x14ac:dyDescent="0.2">
      <c r="B1" s="124"/>
      <c r="C1" s="120"/>
      <c r="D1" s="1"/>
      <c r="E1" s="1"/>
      <c r="F1" s="1"/>
      <c r="G1" s="1"/>
      <c r="H1" s="1"/>
      <c r="I1" s="2"/>
    </row>
    <row r="2" spans="2:9" ht="9.1999999999999993" customHeight="1" x14ac:dyDescent="0.2">
      <c r="B2" s="125"/>
      <c r="C2" s="121"/>
      <c r="E2" s="115"/>
      <c r="F2" s="115"/>
      <c r="G2" s="115"/>
      <c r="H2" s="115"/>
      <c r="I2" s="3"/>
    </row>
    <row r="3" spans="2:9" ht="9.1999999999999993" customHeight="1" x14ac:dyDescent="0.2">
      <c r="B3" s="125"/>
      <c r="C3" s="121"/>
      <c r="E3" s="115"/>
      <c r="F3" s="115"/>
      <c r="G3" s="115"/>
      <c r="H3" s="115"/>
      <c r="I3" s="3"/>
    </row>
    <row r="4" spans="2:9" ht="9.1999999999999993" customHeight="1" x14ac:dyDescent="0.2">
      <c r="B4" s="125"/>
      <c r="C4" s="121"/>
      <c r="E4" s="115"/>
      <c r="F4" s="115"/>
      <c r="G4" s="115"/>
      <c r="H4" s="115"/>
      <c r="I4" s="3"/>
    </row>
    <row r="5" spans="2:9" ht="9.1999999999999993" customHeight="1" x14ac:dyDescent="0.2">
      <c r="B5" s="125"/>
      <c r="C5" s="121"/>
      <c r="E5" s="115"/>
      <c r="F5" s="115"/>
      <c r="G5" s="115"/>
      <c r="H5" s="115"/>
      <c r="I5" s="3"/>
    </row>
    <row r="6" spans="2:9" ht="9.1999999999999993" customHeight="1" x14ac:dyDescent="0.2">
      <c r="B6" s="125"/>
      <c r="C6" s="121"/>
      <c r="E6" s="115"/>
      <c r="F6" s="115"/>
      <c r="G6" s="115"/>
      <c r="H6" s="115"/>
      <c r="I6" s="3"/>
    </row>
    <row r="7" spans="2:9" ht="9.1999999999999993" customHeight="1" x14ac:dyDescent="0.2">
      <c r="B7" s="125"/>
      <c r="C7" s="121"/>
      <c r="E7" s="115"/>
      <c r="F7" s="115"/>
      <c r="G7" s="115"/>
      <c r="H7" s="115"/>
      <c r="I7" s="3"/>
    </row>
    <row r="8" spans="2:9" ht="9.1999999999999993" customHeight="1" x14ac:dyDescent="0.2">
      <c r="B8" s="108"/>
      <c r="C8" s="110"/>
      <c r="E8" s="115"/>
      <c r="F8" s="115"/>
      <c r="G8" s="115"/>
      <c r="H8" s="115"/>
      <c r="I8" s="3"/>
    </row>
    <row r="9" spans="2:9" ht="9.1999999999999993" customHeight="1" x14ac:dyDescent="0.2">
      <c r="B9" s="108"/>
      <c r="C9" s="110"/>
      <c r="E9" s="115"/>
      <c r="F9" s="115"/>
      <c r="G9" s="115"/>
      <c r="H9" s="115"/>
      <c r="I9" s="3"/>
    </row>
    <row r="10" spans="2:9" ht="9.1999999999999993" customHeight="1" x14ac:dyDescent="0.2">
      <c r="B10" s="108"/>
      <c r="C10" s="110"/>
      <c r="E10" s="115"/>
      <c r="F10" s="115"/>
      <c r="G10" s="115"/>
      <c r="H10" s="115"/>
      <c r="I10" s="3"/>
    </row>
    <row r="11" spans="2:9" ht="9.1999999999999993" customHeight="1" x14ac:dyDescent="0.2">
      <c r="B11" s="108"/>
      <c r="C11" s="110"/>
      <c r="D11" s="29"/>
      <c r="E11" s="116" t="str">
        <f>IF(Paramètres!$C$5&lt;&gt;"", Paramètres!$C$5, "")</f>
        <v>RESIDENCE TALON : REHABILITATION D'UN IMMEUBLE DE 8 LOGEMENTS</v>
      </c>
      <c r="F11" s="117"/>
      <c r="G11" s="117"/>
      <c r="H11" s="117"/>
      <c r="I11" s="30"/>
    </row>
    <row r="12" spans="2:9" ht="9.1999999999999993" customHeight="1" x14ac:dyDescent="0.2">
      <c r="B12" s="108"/>
      <c r="C12" s="110"/>
      <c r="D12" s="29"/>
      <c r="E12" s="117"/>
      <c r="F12" s="117"/>
      <c r="G12" s="117"/>
      <c r="H12" s="117"/>
      <c r="I12" s="30"/>
    </row>
    <row r="13" spans="2:9" ht="9.1999999999999993" customHeight="1" x14ac:dyDescent="0.2">
      <c r="B13" s="108"/>
      <c r="C13" s="110"/>
      <c r="D13" s="29"/>
      <c r="E13" s="117"/>
      <c r="F13" s="117"/>
      <c r="G13" s="117"/>
      <c r="H13" s="117"/>
      <c r="I13" s="30"/>
    </row>
    <row r="14" spans="2:9" ht="9.1999999999999993" customHeight="1" x14ac:dyDescent="0.2">
      <c r="B14" s="108"/>
      <c r="C14" s="110"/>
      <c r="D14" s="29"/>
      <c r="E14" s="117"/>
      <c r="F14" s="117"/>
      <c r="G14" s="117"/>
      <c r="H14" s="117"/>
      <c r="I14" s="30"/>
    </row>
    <row r="15" spans="2:9" ht="9.1999999999999993" customHeight="1" x14ac:dyDescent="0.2">
      <c r="B15" s="108"/>
      <c r="C15" s="110"/>
      <c r="D15" s="29"/>
      <c r="E15" s="117"/>
      <c r="F15" s="117"/>
      <c r="G15" s="117"/>
      <c r="H15" s="117"/>
      <c r="I15" s="30"/>
    </row>
    <row r="16" spans="2:9" ht="9.1999999999999993" customHeight="1" x14ac:dyDescent="0.2">
      <c r="B16" s="108"/>
      <c r="C16" s="110"/>
      <c r="E16" s="117"/>
      <c r="F16" s="117"/>
      <c r="G16" s="117"/>
      <c r="H16" s="117"/>
      <c r="I16" s="3"/>
    </row>
    <row r="17" spans="2:12" ht="9.1999999999999993" customHeight="1" x14ac:dyDescent="0.2">
      <c r="B17" s="108"/>
      <c r="C17" s="110"/>
      <c r="E17" s="117"/>
      <c r="F17" s="117"/>
      <c r="G17" s="117"/>
      <c r="H17" s="117"/>
      <c r="I17" s="3"/>
    </row>
    <row r="18" spans="2:12" ht="9.1999999999999993" customHeight="1" x14ac:dyDescent="0.2">
      <c r="B18" s="108"/>
      <c r="C18" s="110"/>
      <c r="E18" s="117"/>
      <c r="F18" s="117"/>
      <c r="G18" s="117"/>
      <c r="H18" s="117"/>
      <c r="I18" s="3"/>
    </row>
    <row r="19" spans="2:12" ht="9.1999999999999993" customHeight="1" x14ac:dyDescent="0.2">
      <c r="B19" s="108"/>
      <c r="C19" s="110"/>
      <c r="E19" s="117"/>
      <c r="F19" s="117"/>
      <c r="G19" s="117"/>
      <c r="H19" s="117"/>
      <c r="I19" s="3"/>
    </row>
    <row r="20" spans="2:12" ht="9.1999999999999993" customHeight="1" x14ac:dyDescent="0.2">
      <c r="B20" s="108"/>
      <c r="C20" s="110"/>
      <c r="D20" s="29"/>
      <c r="E20" s="116" t="str">
        <f>IF(Paramètres!$C$24&lt;&gt;"", Paramètres!$C$24, "") &amp;"
"&amp; IF(Paramètres!$C$28&lt;&gt;"", Paramètres!$C$28, "") &amp; "
" &amp; IF(Paramètres!$C$26&lt;&gt;"", Paramètres!$C$26, "")</f>
        <v xml:space="preserve">
</v>
      </c>
      <c r="F20" s="117"/>
      <c r="G20" s="117"/>
      <c r="H20" s="117"/>
      <c r="I20" s="24"/>
    </row>
    <row r="21" spans="2:12" ht="9.1999999999999993" customHeight="1" x14ac:dyDescent="0.3">
      <c r="B21" s="108"/>
      <c r="C21" s="110"/>
      <c r="D21" s="29"/>
      <c r="E21" s="117"/>
      <c r="F21" s="117"/>
      <c r="G21" s="117"/>
      <c r="H21" s="117"/>
      <c r="I21" s="25"/>
    </row>
    <row r="22" spans="2:12" ht="9.1999999999999993" customHeight="1" x14ac:dyDescent="0.3">
      <c r="B22" s="108"/>
      <c r="C22" s="110"/>
      <c r="D22" s="29"/>
      <c r="E22" s="117"/>
      <c r="F22" s="117"/>
      <c r="G22" s="117"/>
      <c r="H22" s="117"/>
      <c r="I22" s="25"/>
    </row>
    <row r="23" spans="2:12" ht="9.1999999999999993" customHeight="1" x14ac:dyDescent="0.2">
      <c r="B23" s="108"/>
      <c r="C23" s="110"/>
      <c r="D23" s="29"/>
      <c r="E23" s="117"/>
      <c r="F23" s="117"/>
      <c r="G23" s="117"/>
      <c r="H23" s="117"/>
      <c r="I23" s="24"/>
    </row>
    <row r="24" spans="2:12" ht="9.1999999999999993" customHeight="1" x14ac:dyDescent="0.2">
      <c r="B24" s="108"/>
      <c r="C24" s="110"/>
      <c r="D24" s="29"/>
      <c r="E24" s="117"/>
      <c r="F24" s="117"/>
      <c r="G24" s="117"/>
      <c r="H24" s="117"/>
      <c r="I24" s="24"/>
    </row>
    <row r="25" spans="2:12" ht="9.1999999999999993" customHeight="1" x14ac:dyDescent="0.2">
      <c r="B25" s="108"/>
      <c r="C25" s="110"/>
      <c r="E25" s="117"/>
      <c r="F25" s="117"/>
      <c r="G25" s="117"/>
      <c r="H25" s="117"/>
      <c r="I25" s="3"/>
    </row>
    <row r="26" spans="2:12" ht="9.1999999999999993" customHeight="1" x14ac:dyDescent="0.2">
      <c r="B26" s="108"/>
      <c r="C26" s="110"/>
      <c r="E26" s="117"/>
      <c r="F26" s="117"/>
      <c r="G26" s="117"/>
      <c r="H26" s="117"/>
      <c r="I26" s="3"/>
    </row>
    <row r="27" spans="2:12" ht="9.1999999999999993" customHeight="1" x14ac:dyDescent="0.2">
      <c r="B27" s="108"/>
      <c r="C27" s="110"/>
      <c r="E27" s="117"/>
      <c r="F27" s="117"/>
      <c r="G27" s="117"/>
      <c r="H27" s="117"/>
      <c r="I27" s="3"/>
      <c r="J27" s="4"/>
      <c r="K27" s="4"/>
      <c r="L27" s="4"/>
    </row>
    <row r="28" spans="2:12" ht="9.1999999999999993" customHeight="1" x14ac:dyDescent="0.2">
      <c r="B28" s="108"/>
      <c r="C28" s="110"/>
      <c r="D28" s="29"/>
      <c r="E28" s="118"/>
      <c r="F28" s="115"/>
      <c r="G28" s="115"/>
      <c r="H28" s="115"/>
      <c r="I28" s="26"/>
    </row>
    <row r="29" spans="2:12" ht="9.1999999999999993" customHeight="1" x14ac:dyDescent="0.2">
      <c r="B29" s="108"/>
      <c r="C29" s="110"/>
      <c r="D29" s="29"/>
      <c r="E29" s="115"/>
      <c r="F29" s="115"/>
      <c r="G29" s="115"/>
      <c r="H29" s="115"/>
      <c r="I29" s="26"/>
    </row>
    <row r="30" spans="2:12" ht="9.1999999999999993" customHeight="1" x14ac:dyDescent="0.2">
      <c r="B30" s="108"/>
      <c r="C30" s="110"/>
      <c r="D30" s="29"/>
      <c r="E30" s="115"/>
      <c r="F30" s="115"/>
      <c r="G30" s="115"/>
      <c r="H30" s="115"/>
      <c r="I30" s="26"/>
    </row>
    <row r="31" spans="2:12" ht="9.1999999999999993" customHeight="1" x14ac:dyDescent="0.2">
      <c r="B31" s="108"/>
      <c r="C31" s="110"/>
      <c r="D31" s="29"/>
      <c r="E31" s="115"/>
      <c r="F31" s="115"/>
      <c r="G31" s="115"/>
      <c r="H31" s="115"/>
      <c r="I31" s="26"/>
    </row>
    <row r="32" spans="2:12" ht="9.1999999999999993" customHeight="1" x14ac:dyDescent="0.2">
      <c r="B32" s="108"/>
      <c r="C32" s="110"/>
      <c r="D32" s="29"/>
      <c r="E32" s="115"/>
      <c r="F32" s="115"/>
      <c r="G32" s="115"/>
      <c r="H32" s="115"/>
      <c r="I32" s="26"/>
    </row>
    <row r="33" spans="2:9" ht="9.1999999999999993" customHeight="1" x14ac:dyDescent="0.2">
      <c r="B33" s="108"/>
      <c r="C33" s="110"/>
      <c r="D33" s="29"/>
      <c r="E33" s="115"/>
      <c r="F33" s="115"/>
      <c r="G33" s="115"/>
      <c r="H33" s="115"/>
      <c r="I33" s="26"/>
    </row>
    <row r="34" spans="2:9" ht="9.1999999999999993" customHeight="1" x14ac:dyDescent="0.2">
      <c r="B34" s="108"/>
      <c r="C34" s="110"/>
      <c r="D34" s="29"/>
      <c r="E34" s="115"/>
      <c r="F34" s="115"/>
      <c r="G34" s="115"/>
      <c r="H34" s="115"/>
      <c r="I34" s="26"/>
    </row>
    <row r="35" spans="2:9" ht="9.1999999999999993" customHeight="1" x14ac:dyDescent="0.2">
      <c r="B35" s="108"/>
      <c r="C35" s="110"/>
      <c r="D35" s="29"/>
      <c r="E35" s="115"/>
      <c r="F35" s="115"/>
      <c r="G35" s="115"/>
      <c r="H35" s="115"/>
      <c r="I35" s="26"/>
    </row>
    <row r="36" spans="2:9" ht="9.1999999999999993" customHeight="1" x14ac:dyDescent="0.2">
      <c r="B36" s="108"/>
      <c r="C36" s="110"/>
      <c r="D36" s="29"/>
      <c r="E36" s="115"/>
      <c r="F36" s="115"/>
      <c r="G36" s="115"/>
      <c r="H36" s="115"/>
      <c r="I36" s="26"/>
    </row>
    <row r="37" spans="2:9" ht="9.1999999999999993" customHeight="1" x14ac:dyDescent="0.2">
      <c r="B37" s="108"/>
      <c r="C37" s="110"/>
      <c r="D37" s="29"/>
      <c r="E37" s="115"/>
      <c r="F37" s="115"/>
      <c r="G37" s="115"/>
      <c r="H37" s="115"/>
      <c r="I37" s="26"/>
    </row>
    <row r="38" spans="2:9" ht="9.1999999999999993" customHeight="1" x14ac:dyDescent="0.2">
      <c r="B38" s="108"/>
      <c r="C38" s="110"/>
      <c r="D38" s="29"/>
      <c r="E38" s="115"/>
      <c r="F38" s="115"/>
      <c r="G38" s="115"/>
      <c r="H38" s="115"/>
      <c r="I38" s="26"/>
    </row>
    <row r="39" spans="2:9" ht="9.1999999999999993" customHeight="1" x14ac:dyDescent="0.2">
      <c r="B39" s="108"/>
      <c r="C39" s="110"/>
      <c r="D39" s="29"/>
      <c r="E39" s="115"/>
      <c r="F39" s="115"/>
      <c r="G39" s="115"/>
      <c r="H39" s="115"/>
      <c r="I39" s="26"/>
    </row>
    <row r="40" spans="2:9" ht="9.1999999999999993" customHeight="1" x14ac:dyDescent="0.2">
      <c r="B40" s="108"/>
      <c r="C40" s="110"/>
      <c r="D40" s="29"/>
      <c r="E40" s="115"/>
      <c r="F40" s="115"/>
      <c r="G40" s="115"/>
      <c r="H40" s="115"/>
      <c r="I40" s="26"/>
    </row>
    <row r="41" spans="2:9" ht="9.1999999999999993" customHeight="1" x14ac:dyDescent="0.2">
      <c r="B41" s="108"/>
      <c r="C41" s="110"/>
      <c r="D41" s="29"/>
      <c r="E41" s="115"/>
      <c r="F41" s="115"/>
      <c r="G41" s="115"/>
      <c r="H41" s="115"/>
      <c r="I41" s="26"/>
    </row>
    <row r="42" spans="2:9" ht="9.1999999999999993" customHeight="1" x14ac:dyDescent="0.2">
      <c r="B42" s="108"/>
      <c r="C42" s="110"/>
      <c r="D42" s="29"/>
      <c r="E42" s="115"/>
      <c r="F42" s="115"/>
      <c r="G42" s="115"/>
      <c r="H42" s="115"/>
      <c r="I42" s="26"/>
    </row>
    <row r="43" spans="2:9" ht="9.1999999999999993" customHeight="1" x14ac:dyDescent="0.2">
      <c r="B43" s="108"/>
      <c r="C43" s="110"/>
      <c r="D43" s="29"/>
      <c r="E43" s="115"/>
      <c r="F43" s="115"/>
      <c r="G43" s="115"/>
      <c r="H43" s="115"/>
      <c r="I43" s="26"/>
    </row>
    <row r="44" spans="2:9" ht="9.1999999999999993" customHeight="1" x14ac:dyDescent="0.2">
      <c r="B44" s="108"/>
      <c r="C44" s="110"/>
      <c r="E44" s="115"/>
      <c r="F44" s="115"/>
      <c r="G44" s="115"/>
      <c r="H44" s="115"/>
      <c r="I44" s="3"/>
    </row>
    <row r="45" spans="2:9" ht="9.1999999999999993" customHeight="1" x14ac:dyDescent="0.2">
      <c r="B45" s="108"/>
      <c r="C45" s="110"/>
      <c r="D45" s="29"/>
      <c r="E45" s="115"/>
      <c r="F45" s="115"/>
      <c r="G45" s="115"/>
      <c r="H45" s="115"/>
      <c r="I45" s="32"/>
    </row>
    <row r="46" spans="2:9" ht="9.1999999999999993" customHeight="1" x14ac:dyDescent="0.2">
      <c r="B46" s="108"/>
      <c r="C46" s="110"/>
      <c r="D46" s="29"/>
      <c r="E46" s="31"/>
      <c r="F46" s="31"/>
      <c r="G46" s="31"/>
      <c r="H46" s="31"/>
      <c r="I46" s="32"/>
    </row>
    <row r="47" spans="2:9" ht="9.1999999999999993" customHeight="1" x14ac:dyDescent="0.2">
      <c r="B47" s="108"/>
      <c r="C47" s="110"/>
      <c r="D47" s="29"/>
      <c r="E47" s="123" t="s">
        <v>359</v>
      </c>
      <c r="F47" s="123"/>
      <c r="G47" s="123"/>
      <c r="H47" s="123"/>
      <c r="I47" s="32"/>
    </row>
    <row r="48" spans="2:9" ht="9.1999999999999993" customHeight="1" x14ac:dyDescent="0.2">
      <c r="B48" s="108"/>
      <c r="C48" s="110"/>
      <c r="E48" s="123"/>
      <c r="F48" s="123"/>
      <c r="G48" s="123"/>
      <c r="H48" s="123"/>
      <c r="I48" s="3"/>
    </row>
    <row r="49" spans="2:9" ht="9.1999999999999993" customHeight="1" x14ac:dyDescent="0.2">
      <c r="B49" s="108"/>
      <c r="C49" s="110"/>
      <c r="D49" s="29"/>
      <c r="E49" s="123"/>
      <c r="F49" s="123"/>
      <c r="G49" s="123"/>
      <c r="H49" s="123"/>
      <c r="I49" s="33"/>
    </row>
    <row r="50" spans="2:9" ht="9.1999999999999993" customHeight="1" x14ac:dyDescent="0.2">
      <c r="B50" s="108"/>
      <c r="C50" s="110"/>
      <c r="D50" s="29"/>
      <c r="E50" s="123"/>
      <c r="F50" s="123"/>
      <c r="G50" s="123"/>
      <c r="H50" s="123"/>
      <c r="I50" s="33"/>
    </row>
    <row r="51" spans="2:9" ht="9.1999999999999993" customHeight="1" x14ac:dyDescent="0.2">
      <c r="B51" s="108"/>
      <c r="C51" s="110"/>
      <c r="D51" s="29"/>
      <c r="E51" s="123"/>
      <c r="F51" s="123"/>
      <c r="G51" s="123"/>
      <c r="H51" s="123"/>
      <c r="I51" s="33"/>
    </row>
    <row r="52" spans="2:9" ht="9.1999999999999993" customHeight="1" x14ac:dyDescent="0.2">
      <c r="B52" s="108"/>
      <c r="C52" s="110"/>
      <c r="D52" s="29"/>
      <c r="E52" s="123"/>
      <c r="F52" s="123"/>
      <c r="G52" s="123"/>
      <c r="H52" s="123"/>
      <c r="I52" s="33"/>
    </row>
    <row r="53" spans="2:9" ht="9.1999999999999993" customHeight="1" x14ac:dyDescent="0.2">
      <c r="B53" s="108"/>
      <c r="C53" s="110"/>
      <c r="D53" s="29"/>
      <c r="E53" s="123"/>
      <c r="F53" s="123"/>
      <c r="G53" s="123"/>
      <c r="H53" s="123"/>
      <c r="I53" s="33"/>
    </row>
    <row r="54" spans="2:9" ht="9.1999999999999993" customHeight="1" x14ac:dyDescent="0.2">
      <c r="B54" s="108"/>
      <c r="C54" s="110"/>
      <c r="D54" s="29"/>
      <c r="E54" s="123"/>
      <c r="F54" s="123"/>
      <c r="G54" s="123"/>
      <c r="H54" s="123"/>
      <c r="I54" s="33"/>
    </row>
    <row r="55" spans="2:9" ht="9.1999999999999993" customHeight="1" x14ac:dyDescent="0.2">
      <c r="B55" s="108"/>
      <c r="C55" s="110"/>
      <c r="D55" s="29"/>
      <c r="E55" s="123"/>
      <c r="F55" s="123"/>
      <c r="G55" s="123"/>
      <c r="H55" s="123"/>
      <c r="I55" s="33"/>
    </row>
    <row r="56" spans="2:9" ht="9.1999999999999993" customHeight="1" x14ac:dyDescent="0.2">
      <c r="B56" s="108"/>
      <c r="C56" s="110"/>
      <c r="D56" s="29"/>
      <c r="E56" s="123"/>
      <c r="F56" s="123"/>
      <c r="G56" s="123"/>
      <c r="H56" s="123"/>
      <c r="I56" s="33"/>
    </row>
    <row r="57" spans="2:9" ht="9.1999999999999993" customHeight="1" x14ac:dyDescent="0.2">
      <c r="B57" s="108"/>
      <c r="C57" s="110"/>
      <c r="E57" s="123"/>
      <c r="F57" s="123"/>
      <c r="G57" s="123"/>
      <c r="H57" s="123"/>
      <c r="I57" s="3"/>
    </row>
    <row r="58" spans="2:9" ht="9.1999999999999993" customHeight="1" x14ac:dyDescent="0.2">
      <c r="B58" s="108"/>
      <c r="C58" s="110"/>
      <c r="E58" s="123"/>
      <c r="F58" s="123"/>
      <c r="G58" s="123"/>
      <c r="H58" s="123"/>
      <c r="I58" s="3"/>
    </row>
    <row r="59" spans="2:9" ht="9.1999999999999993" customHeight="1" x14ac:dyDescent="0.2">
      <c r="B59" s="108"/>
      <c r="C59" s="110"/>
      <c r="I59" s="3"/>
    </row>
    <row r="60" spans="2:9" ht="9.1999999999999993" customHeight="1" x14ac:dyDescent="0.2">
      <c r="B60" s="108"/>
      <c r="C60" s="110"/>
      <c r="E60" s="118" t="str">
        <f xml:space="preserve"> IF(Paramètres!$C$9&lt;&gt;"", Paramètres!$C$9, "")</f>
        <v>Lot n°13</v>
      </c>
      <c r="F60" s="122"/>
      <c r="G60" s="122"/>
      <c r="H60" s="122"/>
      <c r="I60" s="3"/>
    </row>
    <row r="61" spans="2:9" ht="9.1999999999999993" customHeight="1" x14ac:dyDescent="0.2">
      <c r="B61" s="108"/>
      <c r="C61" s="110"/>
      <c r="E61" s="122"/>
      <c r="F61" s="122"/>
      <c r="G61" s="122"/>
      <c r="H61" s="122"/>
      <c r="I61" s="3"/>
    </row>
    <row r="62" spans="2:9" ht="9.1999999999999993" customHeight="1" x14ac:dyDescent="0.2">
      <c r="B62" s="108"/>
      <c r="C62" s="110"/>
      <c r="E62" s="122"/>
      <c r="F62" s="122"/>
      <c r="G62" s="122"/>
      <c r="H62" s="122"/>
      <c r="I62" s="3"/>
    </row>
    <row r="63" spans="2:9" ht="9.1999999999999993" customHeight="1" x14ac:dyDescent="0.2">
      <c r="B63" s="108"/>
      <c r="C63" s="110"/>
      <c r="E63" s="118" t="str">
        <f xml:space="preserve"> IF(Paramètres!$C$11&lt;&gt;"", Paramètres!$C$11, "")</f>
        <v>ELECTRICITE</v>
      </c>
      <c r="F63" s="118"/>
      <c r="G63" s="118"/>
      <c r="H63" s="118"/>
      <c r="I63" s="3"/>
    </row>
    <row r="64" spans="2:9" ht="9.1999999999999993" customHeight="1" x14ac:dyDescent="0.2">
      <c r="B64" s="108"/>
      <c r="C64" s="110"/>
      <c r="E64" s="118"/>
      <c r="F64" s="118"/>
      <c r="G64" s="118"/>
      <c r="H64" s="118"/>
      <c r="I64" s="3"/>
    </row>
    <row r="65" spans="2:9" ht="9.1999999999999993" customHeight="1" x14ac:dyDescent="0.2">
      <c r="B65" s="108"/>
      <c r="C65" s="110"/>
      <c r="E65" s="118"/>
      <c r="F65" s="118"/>
      <c r="G65" s="118"/>
      <c r="H65" s="118"/>
      <c r="I65" s="3"/>
    </row>
    <row r="66" spans="2:9" ht="9.1999999999999993" customHeight="1" x14ac:dyDescent="0.2">
      <c r="B66" s="108"/>
      <c r="C66" s="110"/>
      <c r="E66" s="118"/>
      <c r="F66" s="118"/>
      <c r="G66" s="118"/>
      <c r="H66" s="118"/>
      <c r="I66" s="3"/>
    </row>
    <row r="67" spans="2:9" ht="9.1999999999999993" customHeight="1" x14ac:dyDescent="0.2">
      <c r="B67" s="108"/>
      <c r="C67" s="110"/>
      <c r="E67" s="118"/>
      <c r="F67" s="118"/>
      <c r="G67" s="118"/>
      <c r="H67" s="118"/>
      <c r="I67" s="3"/>
    </row>
    <row r="68" spans="2:9" ht="9.1999999999999993" customHeight="1" x14ac:dyDescent="0.2">
      <c r="B68" s="108"/>
      <c r="C68" s="110"/>
      <c r="E68" s="118"/>
      <c r="F68" s="118"/>
      <c r="G68" s="118"/>
      <c r="H68" s="118"/>
      <c r="I68" s="3"/>
    </row>
    <row r="69" spans="2:9" ht="9.1999999999999993" customHeight="1" x14ac:dyDescent="0.2">
      <c r="B69" s="108"/>
      <c r="C69" s="110"/>
      <c r="E69" s="118"/>
      <c r="F69" s="118"/>
      <c r="G69" s="118"/>
      <c r="H69" s="118"/>
      <c r="I69" s="3"/>
    </row>
    <row r="70" spans="2:9" ht="9.1999999999999993" customHeight="1" x14ac:dyDescent="0.2">
      <c r="B70" s="108"/>
      <c r="C70" s="110"/>
      <c r="F70" s="4"/>
      <c r="G70" s="4"/>
      <c r="I70" s="3"/>
    </row>
    <row r="71" spans="2:9" ht="9.1999999999999993" customHeight="1" x14ac:dyDescent="0.2">
      <c r="B71" s="108"/>
      <c r="C71" s="119"/>
      <c r="I71" s="3"/>
    </row>
    <row r="72" spans="2:9" ht="9.1999999999999993" customHeight="1" x14ac:dyDescent="0.2">
      <c r="B72" s="108"/>
      <c r="C72" s="110"/>
      <c r="I72" s="3"/>
    </row>
    <row r="73" spans="2:9" ht="9.1999999999999993" customHeight="1" x14ac:dyDescent="0.2">
      <c r="B73" s="108"/>
      <c r="C73" s="110"/>
      <c r="I73" s="3"/>
    </row>
    <row r="74" spans="2:9" ht="9.1999999999999993" customHeight="1" x14ac:dyDescent="0.2">
      <c r="B74" s="108"/>
      <c r="C74" s="110"/>
      <c r="I74" s="3"/>
    </row>
    <row r="75" spans="2:9" ht="9.1999999999999993" customHeight="1" x14ac:dyDescent="0.2">
      <c r="B75" s="108"/>
      <c r="C75" s="110"/>
      <c r="I75" s="3"/>
    </row>
    <row r="76" spans="2:9" ht="9.1999999999999993" customHeight="1" x14ac:dyDescent="0.2">
      <c r="B76" s="108"/>
      <c r="C76" s="110"/>
      <c r="I76" s="3"/>
    </row>
    <row r="77" spans="2:9" ht="9.1999999999999993" customHeight="1" x14ac:dyDescent="0.2">
      <c r="B77" s="108"/>
      <c r="C77" s="110"/>
      <c r="I77" s="3"/>
    </row>
    <row r="78" spans="2:9" ht="9.1999999999999993" customHeight="1" x14ac:dyDescent="0.2">
      <c r="B78" s="109" t="s">
        <v>360</v>
      </c>
      <c r="C78" s="110"/>
      <c r="F78" s="111" t="s">
        <v>0</v>
      </c>
      <c r="G78" s="111">
        <f>IF(Paramètres!$C$7&lt;&gt;"", Paramètres!$C$7, "")</f>
        <v>440</v>
      </c>
      <c r="I78" s="3"/>
    </row>
    <row r="79" spans="2:9" ht="9.1999999999999993" customHeight="1" x14ac:dyDescent="0.2">
      <c r="B79" s="108"/>
      <c r="C79" s="110"/>
      <c r="F79" s="112"/>
      <c r="G79" s="112"/>
      <c r="I79" s="3"/>
    </row>
    <row r="80" spans="2:9" ht="9.1999999999999993" customHeight="1" x14ac:dyDescent="0.2">
      <c r="B80" s="108"/>
      <c r="C80" s="110"/>
      <c r="F80" s="111" t="s">
        <v>1</v>
      </c>
      <c r="G80" s="114" t="str">
        <f>IF(Paramètres!$C$13&lt;&gt;"", Paramètres!$C$13, "")</f>
        <v>25/092022</v>
      </c>
      <c r="I80" s="3"/>
    </row>
    <row r="81" spans="2:9" ht="9.1999999999999993" customHeight="1" x14ac:dyDescent="0.2">
      <c r="B81" s="108"/>
      <c r="C81" s="110"/>
      <c r="F81" s="112"/>
      <c r="G81" s="112"/>
      <c r="I81" s="3"/>
    </row>
    <row r="82" spans="2:9" ht="9.1999999999999993" customHeight="1" x14ac:dyDescent="0.2">
      <c r="B82" s="108"/>
      <c r="C82" s="110"/>
      <c r="F82" s="111" t="s">
        <v>21</v>
      </c>
      <c r="G82" s="111" t="str">
        <f>IF(Paramètres!$C$15&lt;&gt;"", Paramètres!$C$15, "")</f>
        <v>DCE</v>
      </c>
      <c r="I82" s="3"/>
    </row>
    <row r="83" spans="2:9" ht="9.1999999999999993" customHeight="1" x14ac:dyDescent="0.2">
      <c r="B83" s="108"/>
      <c r="C83" s="110"/>
      <c r="F83" s="112"/>
      <c r="G83" s="112"/>
      <c r="I83" s="3"/>
    </row>
    <row r="84" spans="2:9" ht="9.1999999999999993" customHeight="1" x14ac:dyDescent="0.2">
      <c r="B84" s="108"/>
      <c r="C84" s="110"/>
      <c r="F84" s="111" t="s">
        <v>2</v>
      </c>
      <c r="G84" s="113" t="s">
        <v>404</v>
      </c>
      <c r="H84" s="35"/>
      <c r="I84" s="36"/>
    </row>
    <row r="85" spans="2:9" ht="9.1999999999999993" customHeight="1" x14ac:dyDescent="0.2">
      <c r="B85" s="23"/>
      <c r="C85" s="27"/>
      <c r="F85" s="112"/>
      <c r="G85" s="112"/>
      <c r="H85" s="35"/>
      <c r="I85" s="36"/>
    </row>
    <row r="86" spans="2:9" ht="9.1999999999999993" customHeight="1" x14ac:dyDescent="0.2">
      <c r="B86" s="37"/>
      <c r="C86" s="38"/>
      <c r="D86" s="5"/>
      <c r="E86" s="5"/>
      <c r="F86" s="5"/>
      <c r="G86" s="5"/>
      <c r="H86" s="28"/>
      <c r="I86" s="7"/>
    </row>
    <row r="90" spans="2:9" x14ac:dyDescent="0.2">
      <c r="C90" s="34"/>
    </row>
    <row r="91" spans="2:9" x14ac:dyDescent="0.2">
      <c r="C91" s="34"/>
    </row>
    <row r="92" spans="2:9" x14ac:dyDescent="0.2">
      <c r="C92" s="34"/>
    </row>
    <row r="93" spans="2:9" x14ac:dyDescent="0.2">
      <c r="C93" s="34"/>
    </row>
    <row r="94" spans="2:9" x14ac:dyDescent="0.2">
      <c r="C94" s="34"/>
    </row>
    <row r="95" spans="2:9" x14ac:dyDescent="0.2">
      <c r="C95" s="34"/>
    </row>
    <row r="697" spans="4:5" x14ac:dyDescent="0.2">
      <c r="D697" s="6"/>
      <c r="E697" s="6"/>
    </row>
  </sheetData>
  <sheetProtection algorithmName="SHA-512" hashValue="ja0aUwp0X6aZ6TkgeSFh7rZMMiWZm4C0bY4+tCRqhO+0pn2oZWVusBtOeL19OkHvBdvsbGPoiWh01ylvN4m2Kw==" saltValue="d0WEwpYueQizEBSqwyRSng==" spinCount="100000" sheet="1" selectLockedCells="1"/>
  <mergeCells count="38">
    <mergeCell ref="B1:B7"/>
    <mergeCell ref="C29:C35"/>
    <mergeCell ref="C36:C42"/>
    <mergeCell ref="C43:C49"/>
    <mergeCell ref="C50:C56"/>
    <mergeCell ref="B29:B35"/>
    <mergeCell ref="B36:B42"/>
    <mergeCell ref="B43:B49"/>
    <mergeCell ref="B50:B56"/>
    <mergeCell ref="B8:B14"/>
    <mergeCell ref="C8:C14"/>
    <mergeCell ref="B15:B21"/>
    <mergeCell ref="C15:C21"/>
    <mergeCell ref="B22:B28"/>
    <mergeCell ref="C22:C28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E60:H62"/>
    <mergeCell ref="E47:H58"/>
    <mergeCell ref="B57:B63"/>
    <mergeCell ref="B64:B70"/>
    <mergeCell ref="B71:B77"/>
    <mergeCell ref="B78:C84"/>
    <mergeCell ref="G78:G79"/>
    <mergeCell ref="G84:G85"/>
    <mergeCell ref="F78:F79"/>
    <mergeCell ref="F84:F85"/>
    <mergeCell ref="F80:F81"/>
    <mergeCell ref="G80:G81"/>
    <mergeCell ref="G82:G83"/>
    <mergeCell ref="F82:F83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workbookViewId="0">
      <selection activeCell="F16" sqref="F16"/>
    </sheetView>
  </sheetViews>
  <sheetFormatPr baseColWidth="10" defaultRowHeight="12.75" x14ac:dyDescent="0.2"/>
  <cols>
    <col min="1" max="1" width="11.42578125" style="8" customWidth="1"/>
    <col min="2" max="2" width="35" style="10" bestFit="1" customWidth="1"/>
    <col min="3" max="3" width="11.42578125" style="12" customWidth="1"/>
    <col min="4" max="10" width="11.42578125" style="10" customWidth="1"/>
  </cols>
  <sheetData>
    <row r="1" spans="1:10" x14ac:dyDescent="0.2">
      <c r="B1" s="9" t="s">
        <v>15</v>
      </c>
      <c r="J1" s="19" t="s">
        <v>18</v>
      </c>
    </row>
    <row r="3" spans="1:10" ht="25.5" customHeight="1" x14ac:dyDescent="0.2">
      <c r="A3" s="8" t="s">
        <v>4</v>
      </c>
      <c r="B3" s="10" t="s">
        <v>16</v>
      </c>
      <c r="C3" s="126" t="s">
        <v>361</v>
      </c>
      <c r="D3" s="127"/>
      <c r="E3" s="127"/>
      <c r="F3" s="127"/>
      <c r="G3" s="127"/>
      <c r="H3" s="127"/>
      <c r="I3" s="127"/>
      <c r="J3" s="128"/>
    </row>
    <row r="5" spans="1:10" ht="25.5" customHeight="1" x14ac:dyDescent="0.2">
      <c r="A5" s="8" t="s">
        <v>7</v>
      </c>
      <c r="B5" s="10" t="s">
        <v>5</v>
      </c>
      <c r="C5" s="126" t="s">
        <v>362</v>
      </c>
      <c r="D5" s="127"/>
      <c r="E5" s="127"/>
      <c r="F5" s="127"/>
      <c r="G5" s="127"/>
      <c r="H5" s="127"/>
      <c r="I5" s="127"/>
      <c r="J5" s="128"/>
    </row>
    <row r="6" spans="1:10" x14ac:dyDescent="0.2">
      <c r="D6" s="20"/>
      <c r="E6" s="20"/>
      <c r="F6" s="20"/>
      <c r="G6" s="20"/>
      <c r="H6" s="20"/>
    </row>
    <row r="7" spans="1:10" x14ac:dyDescent="0.2">
      <c r="A7" s="8" t="s">
        <v>9</v>
      </c>
      <c r="B7" s="10" t="s">
        <v>23</v>
      </c>
      <c r="C7" s="13">
        <v>440</v>
      </c>
      <c r="D7" s="20"/>
      <c r="E7" s="20"/>
      <c r="F7" s="20"/>
      <c r="G7" s="20"/>
      <c r="H7" s="20"/>
    </row>
    <row r="8" spans="1:10" x14ac:dyDescent="0.2">
      <c r="D8" s="20"/>
      <c r="E8" s="20"/>
      <c r="F8" s="20"/>
      <c r="G8" s="20"/>
      <c r="H8" s="20"/>
    </row>
    <row r="9" spans="1:10" x14ac:dyDescent="0.2">
      <c r="A9" s="8" t="s">
        <v>12</v>
      </c>
      <c r="B9" s="10" t="s">
        <v>11</v>
      </c>
      <c r="C9" s="13" t="s">
        <v>60</v>
      </c>
      <c r="D9" s="20"/>
      <c r="E9" s="20"/>
      <c r="F9" s="20"/>
      <c r="G9" s="20"/>
      <c r="H9" s="20"/>
    </row>
    <row r="10" spans="1:10" x14ac:dyDescent="0.2">
      <c r="D10" s="20"/>
      <c r="E10" s="20"/>
      <c r="F10" s="20"/>
      <c r="G10" s="20"/>
      <c r="H10" s="20"/>
    </row>
    <row r="11" spans="1:10" ht="25.5" customHeight="1" x14ac:dyDescent="0.2">
      <c r="A11" s="8" t="s">
        <v>13</v>
      </c>
      <c r="B11" s="10" t="s">
        <v>8</v>
      </c>
      <c r="C11" s="126" t="s">
        <v>61</v>
      </c>
      <c r="D11" s="127"/>
      <c r="E11" s="127"/>
      <c r="F11" s="127"/>
      <c r="G11" s="127"/>
      <c r="H11" s="127"/>
      <c r="I11" s="127"/>
      <c r="J11" s="128"/>
    </row>
    <row r="12" spans="1:10" x14ac:dyDescent="0.2">
      <c r="D12" s="20"/>
      <c r="E12" s="20"/>
      <c r="F12" s="20"/>
      <c r="G12" s="20"/>
      <c r="H12" s="20"/>
    </row>
    <row r="13" spans="1:10" x14ac:dyDescent="0.2">
      <c r="A13" s="8" t="s">
        <v>17</v>
      </c>
      <c r="B13" s="10" t="s">
        <v>10</v>
      </c>
      <c r="C13" s="14" t="s">
        <v>396</v>
      </c>
      <c r="D13" s="20"/>
      <c r="E13" s="20"/>
      <c r="F13" s="20"/>
      <c r="G13" s="20"/>
      <c r="H13" s="20"/>
    </row>
    <row r="14" spans="1:10" x14ac:dyDescent="0.2">
      <c r="C14" s="21"/>
      <c r="D14" s="20"/>
      <c r="E14" s="20"/>
      <c r="F14" s="20"/>
      <c r="G14" s="20"/>
      <c r="H14" s="20"/>
    </row>
    <row r="15" spans="1:10" x14ac:dyDescent="0.2">
      <c r="A15" s="8" t="s">
        <v>25</v>
      </c>
      <c r="B15" s="10" t="s">
        <v>22</v>
      </c>
      <c r="C15" s="14" t="s">
        <v>363</v>
      </c>
      <c r="D15" s="20"/>
      <c r="E15" s="20"/>
      <c r="F15" s="20"/>
      <c r="G15" s="20"/>
      <c r="H15" s="20"/>
    </row>
    <row r="16" spans="1:10" x14ac:dyDescent="0.2">
      <c r="C16" s="21"/>
      <c r="D16" s="20"/>
      <c r="E16" s="20"/>
      <c r="F16" s="20"/>
      <c r="G16" s="20"/>
      <c r="H16" s="20"/>
    </row>
    <row r="17" spans="1:10" x14ac:dyDescent="0.2">
      <c r="A17" s="8" t="s">
        <v>26</v>
      </c>
      <c r="B17" s="10" t="s">
        <v>24</v>
      </c>
      <c r="C17" s="68" t="s">
        <v>404</v>
      </c>
      <c r="D17" s="20"/>
      <c r="E17" s="20"/>
      <c r="F17" s="20"/>
      <c r="G17" s="20"/>
      <c r="H17" s="20"/>
    </row>
    <row r="18" spans="1:10" x14ac:dyDescent="0.2">
      <c r="D18" s="20"/>
      <c r="E18" s="20"/>
      <c r="F18" s="20"/>
      <c r="G18" s="20"/>
      <c r="H18" s="20"/>
    </row>
    <row r="19" spans="1:10" x14ac:dyDescent="0.2">
      <c r="A19" s="8" t="s">
        <v>27</v>
      </c>
      <c r="B19" s="10" t="s">
        <v>6</v>
      </c>
      <c r="C19" s="15">
        <v>0.2</v>
      </c>
      <c r="E19" s="10" t="s">
        <v>3</v>
      </c>
    </row>
    <row r="20" spans="1:10" x14ac:dyDescent="0.2">
      <c r="C20" s="16">
        <v>5.5E-2</v>
      </c>
      <c r="E20" s="11" t="s">
        <v>14</v>
      </c>
    </row>
    <row r="21" spans="1:10" x14ac:dyDescent="0.2">
      <c r="C21" s="17">
        <v>0</v>
      </c>
      <c r="E21" s="11" t="s">
        <v>19</v>
      </c>
    </row>
    <row r="22" spans="1:10" x14ac:dyDescent="0.2">
      <c r="C22" s="18">
        <v>0</v>
      </c>
      <c r="E22" s="11" t="s">
        <v>20</v>
      </c>
    </row>
    <row r="24" spans="1:10" x14ac:dyDescent="0.2">
      <c r="A24" s="8">
        <v>10</v>
      </c>
      <c r="B24" s="10" t="s">
        <v>28</v>
      </c>
      <c r="C24" s="129"/>
      <c r="D24" s="127"/>
      <c r="E24" s="127"/>
      <c r="F24" s="127"/>
      <c r="G24" s="127"/>
      <c r="H24" s="127"/>
      <c r="I24" s="127"/>
      <c r="J24" s="128"/>
    </row>
    <row r="26" spans="1:10" x14ac:dyDescent="0.2">
      <c r="A26" s="8">
        <v>11</v>
      </c>
      <c r="B26" s="10" t="s">
        <v>29</v>
      </c>
      <c r="C26" s="39"/>
    </row>
    <row r="28" spans="1:10" x14ac:dyDescent="0.2">
      <c r="A28" s="8">
        <v>12</v>
      </c>
      <c r="B28" s="10" t="s">
        <v>30</v>
      </c>
      <c r="C28" s="126"/>
      <c r="D28" s="127"/>
      <c r="E28" s="127"/>
      <c r="F28" s="127"/>
      <c r="G28" s="127"/>
      <c r="H28" s="127"/>
      <c r="I28" s="127"/>
      <c r="J28" s="128"/>
    </row>
  </sheetData>
  <sheetProtection algorithmName="SHA-512" hashValue="R53kbJ20KEG5E66c7DTgmwgATXEQu7JTLgK3S0iqup+yKesRnMxpQMV3zLE/Hy0OP7/9BJiNw/YBhbNCKSqRsA==" saltValue="DSNQqhn/5G4IOJvIgjC8kA==" spinCount="100000" sheet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/>
  </sheetViews>
  <sheetFormatPr baseColWidth="10"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361</v>
      </c>
    </row>
    <row r="3" spans="1:2" x14ac:dyDescent="0.2">
      <c r="A3" t="s">
        <v>367</v>
      </c>
      <c r="B3">
        <v>1</v>
      </c>
    </row>
    <row r="4" spans="1:2" x14ac:dyDescent="0.2">
      <c r="A4" t="s">
        <v>368</v>
      </c>
      <c r="B4">
        <v>0</v>
      </c>
    </row>
    <row r="5" spans="1:2" x14ac:dyDescent="0.2">
      <c r="A5" t="s">
        <v>369</v>
      </c>
      <c r="B5">
        <v>0</v>
      </c>
    </row>
    <row r="6" spans="1:2" x14ac:dyDescent="0.2">
      <c r="A6" t="s">
        <v>370</v>
      </c>
      <c r="B6">
        <v>1</v>
      </c>
    </row>
    <row r="7" spans="1:2" x14ac:dyDescent="0.2">
      <c r="A7" t="s">
        <v>371</v>
      </c>
      <c r="B7">
        <v>0</v>
      </c>
    </row>
    <row r="8" spans="1:2" x14ac:dyDescent="0.2">
      <c r="A8" t="s">
        <v>372</v>
      </c>
      <c r="B8">
        <v>0</v>
      </c>
    </row>
    <row r="9" spans="1:2" x14ac:dyDescent="0.2">
      <c r="A9" t="s">
        <v>373</v>
      </c>
      <c r="B9">
        <v>0</v>
      </c>
    </row>
  </sheetData>
  <sheetProtection algorithmName="SHA-512" hashValue="OM5BrEDst6OSOt55HP6rV/UyjUm4wvspyQs2JWdgNwskGYPOgbSvjX+1qtV+Er57sWn6dox9KJMDwtzOykGWCA==" saltValue="CkVTDK0TEq8EpSQqVbv2Dg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DPGF</vt:lpstr>
      <vt:lpstr>Page de garde</vt:lpstr>
      <vt:lpstr>Paramètres</vt:lpstr>
      <vt:lpstr>Version</vt:lpstr>
      <vt:lpstr>CODELOT</vt:lpstr>
      <vt:lpstr>DATEVALEUR</vt:lpstr>
      <vt:lpstr>DPGF!Impression_des_titres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</dc:creator>
  <cp:lastModifiedBy>jarcet4</cp:lastModifiedBy>
  <cp:lastPrinted>2022-09-25T23:54:57Z</cp:lastPrinted>
  <dcterms:created xsi:type="dcterms:W3CDTF">2005-02-10T10:20:05Z</dcterms:created>
  <dcterms:modified xsi:type="dcterms:W3CDTF">2022-09-29T00:01:55Z</dcterms:modified>
</cp:coreProperties>
</file>