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PIECES ECRITES\04-DPGF\"/>
    </mc:Choice>
  </mc:AlternateContent>
  <xr:revisionPtr revIDLastSave="0" documentId="13_ncr:1_{010141AE-1891-4581-946E-B9116C675253}" xr6:coauthVersionLast="36" xr6:coauthVersionMax="47" xr10:uidLastSave="{00000000-0000-0000-0000-000000000000}"/>
  <bookViews>
    <workbookView xWindow="3420" yWindow="3420" windowWidth="18645" windowHeight="15495" tabRatio="500" xr2:uid="{00000000-000D-0000-FFFF-FFFF00000000}"/>
  </bookViews>
  <sheets>
    <sheet name="02" sheetId="3" r:id="rId1"/>
  </sheets>
  <definedNames>
    <definedName name="_xlnm.Print_Titles" localSheetId="0">'02'!$8:$9</definedName>
    <definedName name="_xlnm.Print_Area" localSheetId="0">'02'!$A$1:$F$47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6" i="3" l="1"/>
  <c r="F27" i="3"/>
  <c r="F28" i="3"/>
  <c r="F29" i="3"/>
  <c r="D29" i="3"/>
  <c r="D27" i="3"/>
  <c r="D41" i="3"/>
  <c r="D39" i="3"/>
  <c r="F20" i="3"/>
  <c r="F21" i="3"/>
  <c r="D21" i="3"/>
  <c r="D20" i="3"/>
  <c r="D19" i="3"/>
  <c r="D25" i="3"/>
  <c r="F23" i="3"/>
  <c r="D23" i="3"/>
  <c r="D33" i="3"/>
  <c r="D31" i="3"/>
  <c r="D37" i="3"/>
  <c r="F37" i="3" l="1"/>
  <c r="F36" i="3"/>
  <c r="F32" i="3"/>
  <c r="F22" i="3"/>
  <c r="F42" i="3" l="1"/>
  <c r="F41" i="3"/>
  <c r="F40" i="3"/>
  <c r="F39" i="3"/>
  <c r="F38" i="3"/>
  <c r="F35" i="3"/>
  <c r="F34" i="3"/>
  <c r="F33" i="3"/>
  <c r="F31" i="3"/>
  <c r="F30" i="3"/>
  <c r="F25" i="3"/>
  <c r="F24" i="3"/>
  <c r="F19" i="3"/>
  <c r="F18" i="3"/>
  <c r="F17" i="3"/>
  <c r="F16" i="3"/>
  <c r="F15" i="3"/>
  <c r="F14" i="3"/>
  <c r="F13" i="3"/>
  <c r="F12" i="3"/>
  <c r="F11" i="3"/>
  <c r="F45" i="3" l="1"/>
  <c r="F46" i="3" l="1"/>
  <c r="F47" i="3" s="1"/>
</calcChain>
</file>

<file path=xl/sharedStrings.xml><?xml version="1.0" encoding="utf-8"?>
<sst xmlns="http://schemas.openxmlformats.org/spreadsheetml/2006/main" count="96" uniqueCount="80">
  <si>
    <t>D.P.G.F</t>
  </si>
  <si>
    <t>Code</t>
  </si>
  <si>
    <t>Désignation</t>
  </si>
  <si>
    <t>Total</t>
  </si>
  <si>
    <t>Montant HT</t>
  </si>
  <si>
    <t xml:space="preserve"> </t>
  </si>
  <si>
    <t>ens</t>
  </si>
  <si>
    <t>m²</t>
  </si>
  <si>
    <t>U</t>
  </si>
  <si>
    <t>Qté</t>
  </si>
  <si>
    <t>PU</t>
  </si>
  <si>
    <t>TOTAL</t>
  </si>
  <si>
    <t>ml</t>
  </si>
  <si>
    <r>
      <t>m</t>
    </r>
    <r>
      <rPr>
        <vertAlign val="superscript"/>
        <sz val="9"/>
        <color rgb="FF000000"/>
        <rFont val="Arial"/>
        <family val="2"/>
      </rPr>
      <t>3</t>
    </r>
  </si>
  <si>
    <t>Ens</t>
  </si>
  <si>
    <t>Lot 02 - TERRASSEMENTS - V.R.D.</t>
  </si>
  <si>
    <t>02.2.1</t>
  </si>
  <si>
    <t>INSTALLATIONS ET GESTION DE CHANTIER</t>
  </si>
  <si>
    <t>02.2.1.1</t>
  </si>
  <si>
    <t>Prix Généraux</t>
  </si>
  <si>
    <t>02.2.1.1.1</t>
  </si>
  <si>
    <t>Installations de chantier, amenée et repli du matériel</t>
  </si>
  <si>
    <t>02.2.1.1.2</t>
  </si>
  <si>
    <t>Etudes topographiques / plans d'exécution</t>
  </si>
  <si>
    <t>02.2.1.1.3</t>
  </si>
  <si>
    <t>Signalisation temporaire de chantier</t>
  </si>
  <si>
    <t>02.2.1.1.4</t>
  </si>
  <si>
    <t>Plans de récolement</t>
  </si>
  <si>
    <t>02.2.2</t>
  </si>
  <si>
    <t>02.2.2.1</t>
  </si>
  <si>
    <t>Travaux préparatoires</t>
  </si>
  <si>
    <t>02.2.2.1.1</t>
  </si>
  <si>
    <t>Rabotage</t>
  </si>
  <si>
    <t>02.2.2.1.2</t>
  </si>
  <si>
    <t>02.2.2.1.3</t>
  </si>
  <si>
    <t>Décapage</t>
  </si>
  <si>
    <t>Reprofilage</t>
  </si>
  <si>
    <t>02.2.3</t>
  </si>
  <si>
    <t>CHAUSSEE</t>
  </si>
  <si>
    <t>02.2.3.1</t>
  </si>
  <si>
    <t>02.2.3.2</t>
  </si>
  <si>
    <t>Bordures</t>
  </si>
  <si>
    <t>02.2.4</t>
  </si>
  <si>
    <t>REVETEMENTS</t>
  </si>
  <si>
    <t>02.2.4.1</t>
  </si>
  <si>
    <t>Revêtement enrobé BBSG 3 (ép=6cm) pour chaussée</t>
  </si>
  <si>
    <t>02.2.4.2</t>
  </si>
  <si>
    <t>Marquage au sol</t>
  </si>
  <si>
    <t>ASSAINISSEMENT EP/EU</t>
  </si>
  <si>
    <t>Remblais de fouilles en réemploi</t>
  </si>
  <si>
    <t>02.2.6</t>
  </si>
  <si>
    <t>OUVRAGES EN BETON</t>
  </si>
  <si>
    <t>02.2.6.1</t>
  </si>
  <si>
    <t>02.2.7</t>
  </si>
  <si>
    <t>PAYSAGE</t>
  </si>
  <si>
    <t>02.2.7.1</t>
  </si>
  <si>
    <t>02.2.7.2</t>
  </si>
  <si>
    <t>Terre Végétale</t>
  </si>
  <si>
    <t>Plantations</t>
  </si>
  <si>
    <t>Valorisation de la Résidence MONE - Dumbéa sur Mer</t>
  </si>
  <si>
    <t>02.2.2.2</t>
  </si>
  <si>
    <t>02.2.2.2.1</t>
  </si>
  <si>
    <t>Bordures type P2</t>
  </si>
  <si>
    <t>02.2.3.2.1</t>
  </si>
  <si>
    <t>02.2.3.2.2</t>
  </si>
  <si>
    <t>02.2.3.2.3</t>
  </si>
  <si>
    <t>Bandes continues en enduit froid pulvérisé</t>
  </si>
  <si>
    <t>Place PMR (logo et remplissage couleur bleu) en enduit froid manuel</t>
  </si>
  <si>
    <t>Marquage au sol au pochoir en peinture</t>
  </si>
  <si>
    <t>Fouilles pour pour fossé mécanique</t>
  </si>
  <si>
    <t>Remblais de fouilles</t>
  </si>
  <si>
    <t>02.2.4.2.1</t>
  </si>
  <si>
    <t>Cadre en béton pour fossé mécanique</t>
  </si>
  <si>
    <t>TRAVAUX PARTICULIERS</t>
  </si>
  <si>
    <t>Etanchéité des zones en soubassement</t>
  </si>
  <si>
    <t>02.2.7.2.1</t>
  </si>
  <si>
    <t>Gazon par repiquage</t>
  </si>
  <si>
    <t>TGC 6%</t>
  </si>
  <si>
    <t>Montant TTC</t>
  </si>
  <si>
    <t>Résidence MONE - FCH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</si>
</sst>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[Red]&quot;-&quot;#,##0;"/>
    <numFmt numFmtId="165" formatCode="#,##0&quot; &quot;&quot;F&quot;&quot; &quot;;[Red]&quot;-&quot;#,##0&quot; &quot;&quot;F&quot;&quot; &quot;;"/>
    <numFmt numFmtId="166" formatCode="#,##0.000;[Red]&quot;-&quot;#,##0.000;"/>
  </numFmts>
  <fonts count="23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8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b/>
      <sz val="11"/>
      <color rgb="FF000000"/>
      <name val="Lucida Grande"/>
    </font>
    <font>
      <b/>
      <sz val="12"/>
      <name val="Calibri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59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5" fontId="10" fillId="0" borderId="9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165" fontId="10" fillId="0" borderId="7" xfId="0" applyNumberFormat="1" applyFont="1" applyBorder="1" applyAlignment="1">
      <alignment horizontal="right" vertical="center" wrapText="1"/>
    </xf>
    <xf numFmtId="164" fontId="18" fillId="0" borderId="2" xfId="0" applyNumberFormat="1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165" fontId="18" fillId="0" borderId="2" xfId="0" applyNumberFormat="1" applyFont="1" applyBorder="1" applyAlignment="1" applyProtection="1">
      <alignment horizontal="right" vertical="center" wrapText="1"/>
      <protection locked="0"/>
    </xf>
    <xf numFmtId="165" fontId="18" fillId="0" borderId="7" xfId="0" applyNumberFormat="1" applyFont="1" applyBorder="1" applyAlignment="1">
      <alignment horizontal="right" vertical="center" wrapText="1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166" fontId="10" fillId="0" borderId="2" xfId="0" applyNumberFormat="1" applyFont="1" applyBorder="1" applyAlignment="1" applyProtection="1">
      <alignment horizontal="center" vertical="center" wrapText="1"/>
      <protection locked="0"/>
    </xf>
    <xf numFmtId="4" fontId="10" fillId="0" borderId="2" xfId="0" applyNumberFormat="1" applyFont="1" applyBorder="1" applyAlignment="1" applyProtection="1">
      <alignment horizontal="center" vertical="center" wrapText="1"/>
      <protection locked="0"/>
    </xf>
    <xf numFmtId="4" fontId="18" fillId="0" borderId="2" xfId="0" applyNumberFormat="1" applyFont="1" applyBorder="1" applyAlignment="1" applyProtection="1">
      <alignment horizontal="center" vertical="center" wrapText="1"/>
      <protection locked="0"/>
    </xf>
    <xf numFmtId="4" fontId="10" fillId="0" borderId="9" xfId="0" applyNumberFormat="1" applyFont="1" applyBorder="1" applyAlignment="1" applyProtection="1">
      <alignment horizontal="center" vertical="center" wrapText="1"/>
      <protection locked="0"/>
    </xf>
    <xf numFmtId="165" fontId="10" fillId="0" borderId="10" xfId="0" applyNumberFormat="1" applyFont="1" applyBorder="1" applyAlignment="1">
      <alignment horizontal="right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1" fillId="0" borderId="11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165" fontId="18" fillId="2" borderId="14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E7F62-CD40-4449-BF3C-007E1F8322EA}">
  <sheetPr>
    <pageSetUpPr fitToPage="1"/>
  </sheetPr>
  <dimension ref="A1:G49"/>
  <sheetViews>
    <sheetView showGridLines="0" tabSelected="1" zoomScaleNormal="100" zoomScaleSheetLayoutView="100" workbookViewId="0">
      <selection activeCell="J19" sqref="J19"/>
    </sheetView>
  </sheetViews>
  <sheetFormatPr baseColWidth="10" defaultColWidth="10.625" defaultRowHeight="15.75"/>
  <cols>
    <col min="1" max="1" width="9.5" style="56" customWidth="1"/>
    <col min="2" max="2" width="50.625" style="27" customWidth="1"/>
    <col min="3" max="3" width="4.75" style="57" customWidth="1"/>
    <col min="4" max="4" width="8.375" style="57" customWidth="1"/>
    <col min="5" max="5" width="11.625" style="27" customWidth="1"/>
    <col min="6" max="6" width="14.125" style="27" customWidth="1"/>
    <col min="7" max="7" width="18" style="27" customWidth="1"/>
    <col min="8" max="16384" width="10.625" style="27"/>
  </cols>
  <sheetData>
    <row r="1" spans="1:7" ht="20.100000000000001" customHeight="1">
      <c r="A1" s="15"/>
      <c r="B1" s="2"/>
      <c r="C1" s="17"/>
      <c r="D1" s="17"/>
      <c r="E1" s="3"/>
      <c r="F1" s="4"/>
      <c r="G1" s="2"/>
    </row>
    <row r="2" spans="1:7" ht="27.95" customHeight="1">
      <c r="A2" s="16"/>
      <c r="B2" s="5" t="s">
        <v>79</v>
      </c>
      <c r="C2" s="17"/>
      <c r="D2" s="17"/>
      <c r="E2" s="1"/>
      <c r="F2" s="1"/>
      <c r="G2" s="2"/>
    </row>
    <row r="3" spans="1:7" ht="23.1" customHeight="1">
      <c r="A3" s="15"/>
      <c r="B3" s="6" t="s">
        <v>59</v>
      </c>
      <c r="C3" s="17"/>
      <c r="D3" s="17"/>
      <c r="E3" s="3"/>
      <c r="F3" s="3"/>
      <c r="G3" s="2"/>
    </row>
    <row r="4" spans="1:7" ht="8.1" customHeight="1">
      <c r="A4" s="16"/>
      <c r="B4" s="7"/>
      <c r="C4" s="17"/>
      <c r="D4" s="17"/>
      <c r="E4" s="3"/>
      <c r="F4" s="3"/>
      <c r="G4" s="2"/>
    </row>
    <row r="5" spans="1:7" ht="26.1" customHeight="1">
      <c r="A5" s="16"/>
      <c r="B5" s="8" t="s">
        <v>0</v>
      </c>
      <c r="C5" s="17"/>
      <c r="D5" s="17"/>
      <c r="E5" s="3"/>
      <c r="F5" s="3"/>
      <c r="G5" s="2"/>
    </row>
    <row r="6" spans="1:7" ht="21.95" customHeight="1">
      <c r="A6" s="15"/>
      <c r="B6" s="10" t="s">
        <v>15</v>
      </c>
      <c r="C6" s="17"/>
      <c r="D6" s="17"/>
      <c r="E6" s="9"/>
      <c r="F6" s="9"/>
      <c r="G6" s="2"/>
    </row>
    <row r="7" spans="1:7" ht="3.95" customHeight="1">
      <c r="A7" s="15"/>
      <c r="B7" s="3"/>
      <c r="C7" s="17"/>
      <c r="D7" s="17"/>
      <c r="E7" s="3"/>
      <c r="F7" s="3"/>
      <c r="G7" s="2"/>
    </row>
    <row r="8" spans="1:7" ht="20.100000000000001" customHeight="1">
      <c r="A8" s="15"/>
      <c r="B8" s="3"/>
      <c r="C8" s="17"/>
      <c r="D8" s="17"/>
      <c r="E8" s="3"/>
      <c r="F8" s="3"/>
      <c r="G8" s="2"/>
    </row>
    <row r="9" spans="1:7" ht="20.100000000000001" customHeight="1">
      <c r="A9" s="21" t="s">
        <v>1</v>
      </c>
      <c r="B9" s="22" t="s">
        <v>2</v>
      </c>
      <c r="C9" s="12" t="s">
        <v>8</v>
      </c>
      <c r="D9" s="12" t="s">
        <v>9</v>
      </c>
      <c r="E9" s="12" t="s">
        <v>10</v>
      </c>
      <c r="F9" s="13" t="s">
        <v>11</v>
      </c>
      <c r="G9" s="2"/>
    </row>
    <row r="10" spans="1:7" ht="15.75" customHeight="1">
      <c r="A10" s="23"/>
      <c r="B10" s="24"/>
      <c r="C10" s="28"/>
      <c r="D10" s="28"/>
      <c r="E10" s="29"/>
      <c r="F10" s="30"/>
      <c r="G10" s="2"/>
    </row>
    <row r="11" spans="1:7" ht="15.75" customHeight="1">
      <c r="A11" s="23" t="s">
        <v>16</v>
      </c>
      <c r="B11" s="24" t="s">
        <v>17</v>
      </c>
      <c r="C11" s="32"/>
      <c r="D11" s="31"/>
      <c r="E11" s="33"/>
      <c r="F11" s="34">
        <f t="shared" ref="F11:F21" si="0">ROUND(D11*E11,0)</f>
        <v>0</v>
      </c>
      <c r="G11" s="2"/>
    </row>
    <row r="12" spans="1:7" s="40" customFormat="1" ht="15.75" customHeight="1">
      <c r="A12" s="23" t="s">
        <v>18</v>
      </c>
      <c r="B12" s="24" t="s">
        <v>19</v>
      </c>
      <c r="C12" s="36"/>
      <c r="D12" s="35"/>
      <c r="E12" s="37"/>
      <c r="F12" s="38">
        <f t="shared" si="0"/>
        <v>0</v>
      </c>
      <c r="G12" s="39"/>
    </row>
    <row r="13" spans="1:7" ht="15.75" customHeight="1">
      <c r="A13" s="41" t="s">
        <v>20</v>
      </c>
      <c r="B13" s="42" t="s">
        <v>21</v>
      </c>
      <c r="C13" s="32" t="s">
        <v>14</v>
      </c>
      <c r="D13" s="43">
        <v>1</v>
      </c>
      <c r="E13" s="33"/>
      <c r="F13" s="34">
        <f t="shared" si="0"/>
        <v>0</v>
      </c>
      <c r="G13" s="2"/>
    </row>
    <row r="14" spans="1:7" ht="15.75" customHeight="1">
      <c r="A14" s="41" t="s">
        <v>22</v>
      </c>
      <c r="B14" s="42" t="s">
        <v>23</v>
      </c>
      <c r="C14" s="32" t="s">
        <v>14</v>
      </c>
      <c r="D14" s="43">
        <v>1</v>
      </c>
      <c r="E14" s="33"/>
      <c r="F14" s="34">
        <f t="shared" si="0"/>
        <v>0</v>
      </c>
      <c r="G14" s="2"/>
    </row>
    <row r="15" spans="1:7" ht="15.75" customHeight="1">
      <c r="A15" s="41" t="s">
        <v>24</v>
      </c>
      <c r="B15" s="42" t="s">
        <v>25</v>
      </c>
      <c r="C15" s="32" t="s">
        <v>14</v>
      </c>
      <c r="D15" s="43">
        <v>1</v>
      </c>
      <c r="E15" s="33"/>
      <c r="F15" s="34">
        <f t="shared" si="0"/>
        <v>0</v>
      </c>
      <c r="G15" s="2"/>
    </row>
    <row r="16" spans="1:7" ht="15.75" customHeight="1">
      <c r="A16" s="41" t="s">
        <v>26</v>
      </c>
      <c r="B16" s="42" t="s">
        <v>27</v>
      </c>
      <c r="C16" s="32" t="s">
        <v>6</v>
      </c>
      <c r="D16" s="43">
        <v>1</v>
      </c>
      <c r="E16" s="33"/>
      <c r="F16" s="34">
        <f t="shared" si="0"/>
        <v>0</v>
      </c>
      <c r="G16" s="2"/>
    </row>
    <row r="17" spans="1:7" ht="15.75" customHeight="1">
      <c r="A17" s="23" t="s">
        <v>28</v>
      </c>
      <c r="B17" s="24" t="s">
        <v>38</v>
      </c>
      <c r="C17" s="32"/>
      <c r="D17" s="31"/>
      <c r="E17" s="33"/>
      <c r="F17" s="34">
        <f t="shared" si="0"/>
        <v>0</v>
      </c>
      <c r="G17" s="2"/>
    </row>
    <row r="18" spans="1:7" s="18" customFormat="1" ht="15.75" customHeight="1">
      <c r="A18" s="23" t="s">
        <v>29</v>
      </c>
      <c r="B18" s="24" t="s">
        <v>30</v>
      </c>
      <c r="C18" s="32"/>
      <c r="D18" s="44"/>
      <c r="E18" s="33"/>
      <c r="F18" s="34">
        <f t="shared" si="0"/>
        <v>0</v>
      </c>
      <c r="G18" s="2"/>
    </row>
    <row r="19" spans="1:7" s="18" customFormat="1" ht="15" customHeight="1">
      <c r="A19" s="41" t="s">
        <v>31</v>
      </c>
      <c r="B19" s="42" t="s">
        <v>32</v>
      </c>
      <c r="C19" s="32" t="s">
        <v>7</v>
      </c>
      <c r="D19" s="45">
        <f>387.4+562.5+780</f>
        <v>1729.9</v>
      </c>
      <c r="E19" s="33"/>
      <c r="F19" s="34">
        <f t="shared" si="0"/>
        <v>0</v>
      </c>
      <c r="G19" s="2"/>
    </row>
    <row r="20" spans="1:7" ht="15.75" customHeight="1">
      <c r="A20" s="41" t="s">
        <v>33</v>
      </c>
      <c r="B20" s="42" t="s">
        <v>35</v>
      </c>
      <c r="C20" s="32" t="s">
        <v>7</v>
      </c>
      <c r="D20" s="45">
        <f>387.4+562.5+780</f>
        <v>1729.9</v>
      </c>
      <c r="E20" s="33"/>
      <c r="F20" s="34">
        <f t="shared" si="0"/>
        <v>0</v>
      </c>
      <c r="G20" s="2"/>
    </row>
    <row r="21" spans="1:7" s="18" customFormat="1" ht="15.75" customHeight="1">
      <c r="A21" s="41" t="s">
        <v>34</v>
      </c>
      <c r="B21" s="42" t="s">
        <v>36</v>
      </c>
      <c r="C21" s="32" t="s">
        <v>7</v>
      </c>
      <c r="D21" s="45">
        <f>387.4+562.5+780</f>
        <v>1729.9</v>
      </c>
      <c r="E21" s="33"/>
      <c r="F21" s="34">
        <f t="shared" si="0"/>
        <v>0</v>
      </c>
      <c r="G21" s="2"/>
    </row>
    <row r="22" spans="1:7" s="18" customFormat="1" ht="15.75" customHeight="1">
      <c r="A22" s="23" t="s">
        <v>60</v>
      </c>
      <c r="B22" s="24" t="s">
        <v>41</v>
      </c>
      <c r="C22" s="32"/>
      <c r="D22" s="44"/>
      <c r="E22" s="33"/>
      <c r="F22" s="34">
        <f>ROUND(D22*E22,0)</f>
        <v>0</v>
      </c>
      <c r="G22" s="2"/>
    </row>
    <row r="23" spans="1:7" s="18" customFormat="1" ht="15.75" customHeight="1">
      <c r="A23" s="41" t="s">
        <v>61</v>
      </c>
      <c r="B23" s="42" t="s">
        <v>62</v>
      </c>
      <c r="C23" s="32" t="s">
        <v>12</v>
      </c>
      <c r="D23" s="44">
        <f>50.2+47.2+40+130+76.4+17.4+16.6+21.7+14.2+31.2+33.5+16.7+54.5+10+20</f>
        <v>579.59999999999991</v>
      </c>
      <c r="E23" s="33"/>
      <c r="F23" s="34">
        <f>D23*E23</f>
        <v>0</v>
      </c>
      <c r="G23" s="2"/>
    </row>
    <row r="24" spans="1:7" s="40" customFormat="1" ht="15.75" customHeight="1">
      <c r="A24" s="23" t="s">
        <v>37</v>
      </c>
      <c r="B24" s="24" t="s">
        <v>43</v>
      </c>
      <c r="C24" s="36"/>
      <c r="D24" s="46"/>
      <c r="E24" s="37"/>
      <c r="F24" s="38">
        <f>ROUND(D24*E24,0)</f>
        <v>0</v>
      </c>
      <c r="G24" s="39"/>
    </row>
    <row r="25" spans="1:7" s="18" customFormat="1" ht="15.75" customHeight="1">
      <c r="A25" s="41" t="s">
        <v>39</v>
      </c>
      <c r="B25" s="42" t="s">
        <v>45</v>
      </c>
      <c r="C25" s="32" t="s">
        <v>7</v>
      </c>
      <c r="D25" s="45">
        <f>387.4+562.5+780</f>
        <v>1729.9</v>
      </c>
      <c r="E25" s="33"/>
      <c r="F25" s="34">
        <f>ROUND(D25*E25,0)</f>
        <v>0</v>
      </c>
      <c r="G25" s="2"/>
    </row>
    <row r="26" spans="1:7" s="18" customFormat="1" ht="15.75" customHeight="1">
      <c r="A26" s="41" t="s">
        <v>40</v>
      </c>
      <c r="B26" s="42" t="s">
        <v>47</v>
      </c>
      <c r="C26" s="32"/>
      <c r="D26" s="45"/>
      <c r="E26" s="33"/>
      <c r="F26" s="34">
        <f t="shared" ref="F26:F29" si="1">ROUND(D26*E26,0)</f>
        <v>0</v>
      </c>
      <c r="G26" s="2"/>
    </row>
    <row r="27" spans="1:7" s="18" customFormat="1" ht="15.75" customHeight="1">
      <c r="A27" s="41" t="s">
        <v>63</v>
      </c>
      <c r="B27" s="42" t="s">
        <v>66</v>
      </c>
      <c r="C27" s="32" t="s">
        <v>12</v>
      </c>
      <c r="D27" s="45">
        <f>100+35+22.5+(15*5+17*2.5)+(14*5+17*2.5)+(3*5+3*3.7)</f>
        <v>413.6</v>
      </c>
      <c r="E27" s="33"/>
      <c r="F27" s="34">
        <f t="shared" si="1"/>
        <v>0</v>
      </c>
      <c r="G27" s="2"/>
    </row>
    <row r="28" spans="1:7" s="18" customFormat="1" ht="15.75" customHeight="1">
      <c r="A28" s="41" t="s">
        <v>64</v>
      </c>
      <c r="B28" s="42" t="s">
        <v>67</v>
      </c>
      <c r="C28" s="32" t="s">
        <v>8</v>
      </c>
      <c r="D28" s="45">
        <v>3</v>
      </c>
      <c r="E28" s="33"/>
      <c r="F28" s="34">
        <f t="shared" si="1"/>
        <v>0</v>
      </c>
      <c r="G28" s="2"/>
    </row>
    <row r="29" spans="1:7" s="18" customFormat="1" ht="15.75" customHeight="1">
      <c r="A29" s="41" t="s">
        <v>65</v>
      </c>
      <c r="B29" s="42" t="s">
        <v>68</v>
      </c>
      <c r="C29" s="32" t="s">
        <v>7</v>
      </c>
      <c r="D29" s="45">
        <f>7*3*0.4</f>
        <v>8.4</v>
      </c>
      <c r="E29" s="33"/>
      <c r="F29" s="34">
        <f t="shared" si="1"/>
        <v>0</v>
      </c>
      <c r="G29" s="2"/>
    </row>
    <row r="30" spans="1:7" s="40" customFormat="1" ht="15.75" customHeight="1">
      <c r="A30" s="23" t="s">
        <v>42</v>
      </c>
      <c r="B30" s="24" t="s">
        <v>48</v>
      </c>
      <c r="C30" s="36"/>
      <c r="D30" s="46"/>
      <c r="E30" s="37"/>
      <c r="F30" s="38">
        <f t="shared" ref="F30:F42" si="2">ROUND(D30*E30,0)</f>
        <v>0</v>
      </c>
      <c r="G30" s="39"/>
    </row>
    <row r="31" spans="1:7" s="18" customFormat="1" ht="15.75" customHeight="1">
      <c r="A31" s="41" t="s">
        <v>44</v>
      </c>
      <c r="B31" s="42" t="s">
        <v>69</v>
      </c>
      <c r="C31" s="32" t="s">
        <v>13</v>
      </c>
      <c r="D31" s="45">
        <f>20*0.8*0.8</f>
        <v>12.8</v>
      </c>
      <c r="E31" s="33"/>
      <c r="F31" s="34">
        <f t="shared" si="2"/>
        <v>0</v>
      </c>
      <c r="G31" s="2"/>
    </row>
    <row r="32" spans="1:7" s="18" customFormat="1" ht="15.75" customHeight="1">
      <c r="A32" s="41" t="s">
        <v>46</v>
      </c>
      <c r="B32" s="42" t="s">
        <v>70</v>
      </c>
      <c r="C32" s="32"/>
      <c r="D32" s="45"/>
      <c r="E32" s="33"/>
      <c r="F32" s="34">
        <f t="shared" si="2"/>
        <v>0</v>
      </c>
      <c r="G32" s="2"/>
    </row>
    <row r="33" spans="1:7" ht="15.75" customHeight="1">
      <c r="A33" s="41" t="s">
        <v>71</v>
      </c>
      <c r="B33" s="42" t="s">
        <v>49</v>
      </c>
      <c r="C33" s="32" t="s">
        <v>13</v>
      </c>
      <c r="D33" s="45">
        <f>12.8*0.8*0.2</f>
        <v>2.0480000000000005</v>
      </c>
      <c r="E33" s="33"/>
      <c r="F33" s="34">
        <f t="shared" si="2"/>
        <v>0</v>
      </c>
      <c r="G33" s="2"/>
    </row>
    <row r="34" spans="1:7" s="40" customFormat="1" ht="15.75" customHeight="1">
      <c r="A34" s="23" t="s">
        <v>50</v>
      </c>
      <c r="B34" s="24" t="s">
        <v>51</v>
      </c>
      <c r="C34" s="36"/>
      <c r="D34" s="46"/>
      <c r="E34" s="37"/>
      <c r="F34" s="38">
        <f t="shared" si="2"/>
        <v>0</v>
      </c>
      <c r="G34" s="39"/>
    </row>
    <row r="35" spans="1:7" ht="15.75" customHeight="1">
      <c r="A35" s="41" t="s">
        <v>52</v>
      </c>
      <c r="B35" s="42" t="s">
        <v>72</v>
      </c>
      <c r="C35" s="32" t="s">
        <v>12</v>
      </c>
      <c r="D35" s="45">
        <v>20</v>
      </c>
      <c r="E35" s="33"/>
      <c r="F35" s="34">
        <f t="shared" si="2"/>
        <v>0</v>
      </c>
      <c r="G35" s="2"/>
    </row>
    <row r="36" spans="1:7" s="40" customFormat="1" ht="15.75" customHeight="1">
      <c r="A36" s="23" t="s">
        <v>53</v>
      </c>
      <c r="B36" s="24" t="s">
        <v>73</v>
      </c>
      <c r="C36" s="36"/>
      <c r="D36" s="46"/>
      <c r="E36" s="37"/>
      <c r="F36" s="38">
        <f t="shared" si="2"/>
        <v>0</v>
      </c>
      <c r="G36" s="39"/>
    </row>
    <row r="37" spans="1:7" ht="15.75" customHeight="1">
      <c r="A37" s="41" t="s">
        <v>55</v>
      </c>
      <c r="B37" s="42" t="s">
        <v>74</v>
      </c>
      <c r="C37" s="32" t="s">
        <v>7</v>
      </c>
      <c r="D37" s="45">
        <f>54+17*1</f>
        <v>71</v>
      </c>
      <c r="E37" s="33"/>
      <c r="F37" s="34">
        <f t="shared" si="2"/>
        <v>0</v>
      </c>
      <c r="G37" s="2"/>
    </row>
    <row r="38" spans="1:7" s="40" customFormat="1" ht="15.75" customHeight="1">
      <c r="A38" s="23" t="s">
        <v>53</v>
      </c>
      <c r="B38" s="24" t="s">
        <v>54</v>
      </c>
      <c r="C38" s="36"/>
      <c r="D38" s="46"/>
      <c r="E38" s="37"/>
      <c r="F38" s="38">
        <f t="shared" si="2"/>
        <v>0</v>
      </c>
      <c r="G38" s="39"/>
    </row>
    <row r="39" spans="1:7" ht="15.75" customHeight="1">
      <c r="A39" s="41" t="s">
        <v>55</v>
      </c>
      <c r="B39" s="42" t="s">
        <v>57</v>
      </c>
      <c r="C39" s="32" t="s">
        <v>13</v>
      </c>
      <c r="D39" s="45">
        <f>589.6*0.4*0.2</f>
        <v>47.168000000000006</v>
      </c>
      <c r="E39" s="33"/>
      <c r="F39" s="34">
        <f t="shared" si="2"/>
        <v>0</v>
      </c>
      <c r="G39" s="2"/>
    </row>
    <row r="40" spans="1:7" ht="15.75" customHeight="1">
      <c r="A40" s="41" t="s">
        <v>56</v>
      </c>
      <c r="B40" s="42" t="s">
        <v>58</v>
      </c>
      <c r="C40" s="32"/>
      <c r="D40" s="45"/>
      <c r="E40" s="33"/>
      <c r="F40" s="34">
        <f t="shared" si="2"/>
        <v>0</v>
      </c>
      <c r="G40" s="2"/>
    </row>
    <row r="41" spans="1:7" s="18" customFormat="1" ht="15.75" customHeight="1">
      <c r="A41" s="41" t="s">
        <v>75</v>
      </c>
      <c r="B41" s="42" t="s">
        <v>76</v>
      </c>
      <c r="C41" s="32" t="s">
        <v>7</v>
      </c>
      <c r="D41" s="45">
        <f>580*0.4</f>
        <v>232</v>
      </c>
      <c r="E41" s="33"/>
      <c r="F41" s="34">
        <f t="shared" si="2"/>
        <v>0</v>
      </c>
      <c r="G41" s="2"/>
    </row>
    <row r="42" spans="1:7" s="18" customFormat="1" ht="15.75" customHeight="1">
      <c r="A42" s="19"/>
      <c r="B42" s="20"/>
      <c r="C42" s="25"/>
      <c r="D42" s="47"/>
      <c r="E42" s="26"/>
      <c r="F42" s="48">
        <f t="shared" si="2"/>
        <v>0</v>
      </c>
      <c r="G42" s="2"/>
    </row>
    <row r="43" spans="1:7" ht="20.100000000000001" customHeight="1">
      <c r="A43" s="15"/>
      <c r="B43" s="3"/>
      <c r="C43" s="49"/>
      <c r="D43" s="49"/>
      <c r="E43" s="50"/>
      <c r="F43" s="51"/>
      <c r="G43" s="2"/>
    </row>
    <row r="44" spans="1:7" ht="24.95" customHeight="1">
      <c r="A44" s="15"/>
      <c r="B44" s="11" t="s">
        <v>3</v>
      </c>
      <c r="C44" s="49"/>
      <c r="D44" s="49"/>
      <c r="E44" s="50"/>
      <c r="F44" s="51"/>
      <c r="G44" s="2"/>
    </row>
    <row r="45" spans="1:7" ht="21" customHeight="1">
      <c r="A45" s="52"/>
      <c r="B45" s="14" t="s">
        <v>4</v>
      </c>
      <c r="C45" s="53"/>
      <c r="D45" s="53"/>
      <c r="E45" s="54"/>
      <c r="F45" s="58">
        <f>SUM(F10:F42)</f>
        <v>0</v>
      </c>
      <c r="G45" s="2"/>
    </row>
    <row r="46" spans="1:7" ht="20.100000000000001" customHeight="1">
      <c r="A46" s="52"/>
      <c r="B46" s="14" t="s">
        <v>77</v>
      </c>
      <c r="C46" s="53"/>
      <c r="D46" s="53"/>
      <c r="E46" s="54"/>
      <c r="F46" s="58">
        <f>F45*6%</f>
        <v>0</v>
      </c>
      <c r="G46" s="2"/>
    </row>
    <row r="47" spans="1:7" ht="20.100000000000001" customHeight="1">
      <c r="A47" s="52"/>
      <c r="B47" s="14" t="s">
        <v>78</v>
      </c>
      <c r="C47" s="53"/>
      <c r="D47" s="53"/>
      <c r="E47" s="54"/>
      <c r="F47" s="58">
        <f>F45+F46</f>
        <v>0</v>
      </c>
      <c r="G47" s="2"/>
    </row>
    <row r="48" spans="1:7" ht="20.100000000000001" customHeight="1">
      <c r="A48" s="15"/>
      <c r="B48" s="3"/>
      <c r="C48" s="17"/>
      <c r="D48" s="17"/>
      <c r="E48" s="3"/>
      <c r="F48" s="3"/>
      <c r="G48" s="2"/>
    </row>
    <row r="49" spans="1:7" ht="20.100000000000001" customHeight="1">
      <c r="A49" s="55" t="s">
        <v>5</v>
      </c>
      <c r="B49" s="3"/>
      <c r="C49" s="17"/>
      <c r="D49" s="17"/>
      <c r="E49" s="3"/>
      <c r="F49" s="3"/>
      <c r="G49" s="2" t="s">
        <v>5</v>
      </c>
    </row>
  </sheetData>
  <phoneticPr fontId="15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80" orientation="portrait" r:id="rId1"/>
  <headerFooter>
    <oddHeader>&amp;L&amp;"Calibri,Normal"&amp;K000000&amp;L&amp;C&amp;R</oddHeader>
    <oddFooter>&amp;LERP BTP&amp;CDPGF - DCE - Mai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02</vt:lpstr>
      <vt:lpstr>'02'!Impression_des_titres</vt:lpstr>
      <vt:lpstr>'02'!Zone_d_impression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2024-05-01T21:54:29Z</cp:lastPrinted>
  <dcterms:created xsi:type="dcterms:W3CDTF">2019-07-09T03:28:28Z</dcterms:created>
  <dcterms:modified xsi:type="dcterms:W3CDTF">2024-05-01T21:54:54Z</dcterms:modified>
</cp:coreProperties>
</file>