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02 - Enrobé\DCE VF\"/>
    </mc:Choice>
  </mc:AlternateContent>
  <xr:revisionPtr revIDLastSave="0" documentId="13_ncr:1_{2B7A3FF0-FD56-48E6-9BF7-B1E94B3EBC82}" xr6:coauthVersionLast="36" xr6:coauthVersionMax="47" xr10:uidLastSave="{00000000-0000-0000-0000-000000000000}"/>
  <bookViews>
    <workbookView xWindow="-120" yWindow="-120" windowWidth="29040" windowHeight="15720" xr2:uid="{9CE7BF8C-D505-4C9C-95E9-543336D04C78}"/>
  </bookViews>
  <sheets>
    <sheet name="Barbara" sheetId="1" r:id="rId1"/>
    <sheet name="Piaf" sheetId="2" r:id="rId2"/>
    <sheet name="Piditéré" sheetId="6" r:id="rId3"/>
    <sheet name="Rédika" sheetId="5" r:id="rId4"/>
    <sheet name="DDL" sheetId="7" r:id="rId5"/>
    <sheet name="Fresno" sheetId="3" r:id="rId6"/>
    <sheet name="Synthèse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6" l="1"/>
  <c r="C11" i="6"/>
  <c r="C12" i="6"/>
  <c r="C9" i="6"/>
  <c r="F9" i="6" s="1"/>
  <c r="C16" i="7"/>
  <c r="C17" i="7" s="1"/>
  <c r="C12" i="7"/>
  <c r="C13" i="7" s="1"/>
  <c r="F11" i="7"/>
  <c r="F10" i="7"/>
  <c r="F9" i="7"/>
  <c r="F8" i="7"/>
  <c r="F7" i="7"/>
  <c r="F6" i="7"/>
  <c r="C14" i="6"/>
  <c r="C15" i="6" s="1"/>
  <c r="C16" i="6" s="1"/>
  <c r="C17" i="6" s="1"/>
  <c r="F17" i="6" s="1"/>
  <c r="F11" i="6"/>
  <c r="F12" i="6"/>
  <c r="F13" i="6"/>
  <c r="F8" i="6"/>
  <c r="F7" i="6"/>
  <c r="F6" i="6"/>
  <c r="F9" i="5"/>
  <c r="F12" i="7" l="1"/>
  <c r="C14" i="7"/>
  <c r="F14" i="7" s="1"/>
  <c r="F13" i="7"/>
  <c r="F17" i="7"/>
  <c r="C18" i="7"/>
  <c r="F16" i="7"/>
  <c r="F15" i="7"/>
  <c r="F14" i="6"/>
  <c r="F15" i="6"/>
  <c r="F10" i="6"/>
  <c r="F18" i="6" s="1"/>
  <c r="C7" i="4" s="1"/>
  <c r="D7" i="4" s="1"/>
  <c r="E7" i="4" s="1"/>
  <c r="F16" i="6"/>
  <c r="F19" i="6" l="1"/>
  <c r="F20" i="6" s="1"/>
  <c r="F18" i="7"/>
  <c r="F19" i="7"/>
  <c r="F20" i="7" l="1"/>
  <c r="C10" i="5"/>
  <c r="F10" i="5" s="1"/>
  <c r="C20" i="5"/>
  <c r="F20" i="5" s="1"/>
  <c r="F8" i="5"/>
  <c r="F7" i="5"/>
  <c r="F6" i="5"/>
  <c r="C9" i="3"/>
  <c r="F13" i="3"/>
  <c r="C14" i="3"/>
  <c r="F14" i="3" s="1"/>
  <c r="C10" i="3"/>
  <c r="C11" i="3" s="1"/>
  <c r="F8" i="3"/>
  <c r="F7" i="3"/>
  <c r="F6" i="3"/>
  <c r="C22" i="2"/>
  <c r="F22" i="2" s="1"/>
  <c r="C20" i="2"/>
  <c r="F20" i="2" s="1"/>
  <c r="C16" i="2"/>
  <c r="C17" i="2" s="1"/>
  <c r="C11" i="2"/>
  <c r="F11" i="2" s="1"/>
  <c r="F10" i="2"/>
  <c r="F9" i="2"/>
  <c r="F8" i="2"/>
  <c r="F7" i="2"/>
  <c r="F6" i="2"/>
  <c r="F13" i="1"/>
  <c r="F12" i="1"/>
  <c r="C11" i="1"/>
  <c r="F11" i="1" s="1"/>
  <c r="C15" i="1"/>
  <c r="C16" i="1" s="1"/>
  <c r="F16" i="1" s="1"/>
  <c r="F7" i="1"/>
  <c r="F8" i="1"/>
  <c r="F9" i="1"/>
  <c r="F10" i="1"/>
  <c r="F14" i="1"/>
  <c r="F6" i="1"/>
  <c r="C9" i="4" l="1"/>
  <c r="D9" i="4" s="1"/>
  <c r="E9" i="4" s="1"/>
  <c r="F21" i="7"/>
  <c r="F22" i="7" s="1"/>
  <c r="F15" i="1"/>
  <c r="F17" i="1" s="1"/>
  <c r="C11" i="5"/>
  <c r="C12" i="5" s="1"/>
  <c r="F11" i="5"/>
  <c r="F19" i="5"/>
  <c r="F21" i="5" s="1"/>
  <c r="C14" i="4" s="1"/>
  <c r="D14" i="4" s="1"/>
  <c r="E14" i="4" s="1"/>
  <c r="C12" i="3"/>
  <c r="F12" i="3" s="1"/>
  <c r="F11" i="3"/>
  <c r="F10" i="3"/>
  <c r="F9" i="3"/>
  <c r="C18" i="2"/>
  <c r="F17" i="2"/>
  <c r="F16" i="2"/>
  <c r="C12" i="2"/>
  <c r="C13" i="2" s="1"/>
  <c r="F15" i="2"/>
  <c r="F21" i="2"/>
  <c r="F18" i="1" l="1"/>
  <c r="F19" i="1" s="1"/>
  <c r="C5" i="4"/>
  <c r="F12" i="2"/>
  <c r="C13" i="5"/>
  <c r="F13" i="5" s="1"/>
  <c r="F12" i="5"/>
  <c r="F14" i="5" s="1"/>
  <c r="F22" i="5"/>
  <c r="F23" i="5" s="1"/>
  <c r="F15" i="3"/>
  <c r="F18" i="2"/>
  <c r="F19" i="2"/>
  <c r="C14" i="2"/>
  <c r="F14" i="2" s="1"/>
  <c r="F13" i="2"/>
  <c r="F16" i="3" l="1"/>
  <c r="F17" i="3" s="1"/>
  <c r="C10" i="4"/>
  <c r="D10" i="4" s="1"/>
  <c r="E10" i="4" s="1"/>
  <c r="F15" i="5"/>
  <c r="F16" i="5" s="1"/>
  <c r="C8" i="4"/>
  <c r="D8" i="4" s="1"/>
  <c r="E8" i="4" s="1"/>
  <c r="D5" i="4"/>
  <c r="F23" i="2"/>
  <c r="F25" i="5"/>
  <c r="F26" i="5" s="1"/>
  <c r="F27" i="5" s="1"/>
  <c r="F24" i="2" l="1"/>
  <c r="F25" i="2" s="1"/>
  <c r="C6" i="4"/>
  <c r="E5" i="4"/>
  <c r="D6" i="4" l="1"/>
  <c r="C11" i="4"/>
  <c r="C15" i="4" s="1"/>
  <c r="E6" i="4" l="1"/>
  <c r="D11" i="4"/>
  <c r="D15" i="4" l="1"/>
  <c r="E15" i="4" s="1"/>
  <c r="E11" i="4"/>
</calcChain>
</file>

<file path=xl/sharedStrings.xml><?xml version="1.0" encoding="utf-8"?>
<sst xmlns="http://schemas.openxmlformats.org/spreadsheetml/2006/main" count="242" uniqueCount="79">
  <si>
    <t>ml</t>
  </si>
  <si>
    <t>Résidence BARBARA</t>
  </si>
  <si>
    <t>Désignation</t>
  </si>
  <si>
    <t>Installation de chantier</t>
  </si>
  <si>
    <t>Qté</t>
  </si>
  <si>
    <t>N° poste</t>
  </si>
  <si>
    <t>Ft</t>
  </si>
  <si>
    <t>PU</t>
  </si>
  <si>
    <t>Unité</t>
  </si>
  <si>
    <t>Total</t>
  </si>
  <si>
    <t>Levé topographique d'état des lieux</t>
  </si>
  <si>
    <t>DOE et récolement</t>
  </si>
  <si>
    <t>Dépose de bordures existantes</t>
  </si>
  <si>
    <t>Repose des bordures A2</t>
  </si>
  <si>
    <t>m²</t>
  </si>
  <si>
    <t>Démolition des entrées charretières existantes et évacuation</t>
  </si>
  <si>
    <t>Reprise de la GNT sous parking</t>
  </si>
  <si>
    <t>Couche d'accrochage</t>
  </si>
  <si>
    <t>Option</t>
  </si>
  <si>
    <t>Total hors option HT</t>
  </si>
  <si>
    <t>TGC</t>
  </si>
  <si>
    <t>Total hors option TTC</t>
  </si>
  <si>
    <t>Total option</t>
  </si>
  <si>
    <t>Total option TTC</t>
  </si>
  <si>
    <t>Terrassement des zones de parking 6cm</t>
  </si>
  <si>
    <t>Refection des parkings en enrobé BBSG 6 cm</t>
  </si>
  <si>
    <t>Total avec option HT</t>
  </si>
  <si>
    <t>Total avec option TTC</t>
  </si>
  <si>
    <t>Résidence PIAF</t>
  </si>
  <si>
    <t>Terrassement des zones dégradée raquette</t>
  </si>
  <si>
    <t>Reprise de la GNT zone raquette</t>
  </si>
  <si>
    <t>Refection accotement zone raquette</t>
  </si>
  <si>
    <t>Pose de bordures P2 coté talus</t>
  </si>
  <si>
    <t>Aménagement boulodrome 2m*12m</t>
  </si>
  <si>
    <t>Reprise des demi rondin bois H3</t>
  </si>
  <si>
    <t>Reprise des entrées charretière en enrobés 6cm</t>
  </si>
  <si>
    <t>Démolition des trottoir en béton</t>
  </si>
  <si>
    <t>Résidence FRESNO</t>
  </si>
  <si>
    <t>Résidence</t>
  </si>
  <si>
    <t>Montant HT</t>
  </si>
  <si>
    <t>Montant TTC</t>
  </si>
  <si>
    <t>Barbara</t>
  </si>
  <si>
    <t>Piaf</t>
  </si>
  <si>
    <t>Piditéré</t>
  </si>
  <si>
    <t>Rédika</t>
  </si>
  <si>
    <t>Domaine des letchis</t>
  </si>
  <si>
    <t>Fresno</t>
  </si>
  <si>
    <t>TOTAL</t>
  </si>
  <si>
    <t>Résidence REDIKA</t>
  </si>
  <si>
    <t>Etanchéité sur dalle béton</t>
  </si>
  <si>
    <t>Réalisation d'un enrobé 6 cm avec pente pour protection d'étanchéité</t>
  </si>
  <si>
    <t>Enlèvement et repose d'un caniveau CC2</t>
  </si>
  <si>
    <t>Résidence PIDITERE</t>
  </si>
  <si>
    <t>Reprise de l'ensemble de la SH</t>
  </si>
  <si>
    <t>Terrassement accotements en schiste sur 15 cm</t>
  </si>
  <si>
    <t>Reprise en GNTsur 10cm</t>
  </si>
  <si>
    <t>Refection accotement enrobés 5 cm</t>
  </si>
  <si>
    <t>Résidence Domaine des Letchis</t>
  </si>
  <si>
    <t>Refection des parkings et voirie en enrobé BBSG 6 cm</t>
  </si>
  <si>
    <t>Terrassement accotements</t>
  </si>
  <si>
    <t>Création d'un dos d'ane</t>
  </si>
  <si>
    <t>Délais</t>
  </si>
  <si>
    <t>1,5 mois</t>
  </si>
  <si>
    <t>2 mois</t>
  </si>
  <si>
    <t>3 mois</t>
  </si>
  <si>
    <t>3 semaines</t>
  </si>
  <si>
    <t>4 mois</t>
  </si>
  <si>
    <t>Refection des entrées charretières en enrobés 6 cm</t>
  </si>
  <si>
    <t>Refection des trottoir en enrobé 6cm</t>
  </si>
  <si>
    <t>TRANCHE 1</t>
  </si>
  <si>
    <t>TRANCHE 2</t>
  </si>
  <si>
    <t>TRANCHE 3</t>
  </si>
  <si>
    <t>TRANCHE 4</t>
  </si>
  <si>
    <t>TRANCHE 5</t>
  </si>
  <si>
    <t>TRANCHE 6</t>
  </si>
  <si>
    <t>Tranche</t>
  </si>
  <si>
    <t>Option Rédika</t>
  </si>
  <si>
    <t>Reprise des parkings de 6 résidences</t>
  </si>
  <si>
    <t>Synthèse par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</si>
</sst>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1" applyNumberFormat="1" applyFont="1" applyBorder="1"/>
    <xf numFmtId="0" fontId="2" fillId="0" borderId="1" xfId="0" applyFont="1" applyBorder="1"/>
    <xf numFmtId="9" fontId="2" fillId="0" borderId="1" xfId="0" applyNumberFormat="1" applyFont="1" applyBorder="1"/>
    <xf numFmtId="0" fontId="0" fillId="0" borderId="3" xfId="0" applyBorder="1" applyAlignment="1">
      <alignment wrapText="1"/>
    </xf>
    <xf numFmtId="0" fontId="0" fillId="0" borderId="3" xfId="0" applyBorder="1"/>
    <xf numFmtId="165" fontId="0" fillId="0" borderId="3" xfId="1" applyNumberFormat="1" applyFont="1" applyBorder="1"/>
    <xf numFmtId="0" fontId="0" fillId="0" borderId="4" xfId="0" applyBorder="1" applyAlignment="1">
      <alignment wrapText="1"/>
    </xf>
    <xf numFmtId="0" fontId="0" fillId="0" borderId="4" xfId="0" applyBorder="1"/>
    <xf numFmtId="165" fontId="0" fillId="0" borderId="4" xfId="1" applyNumberFormat="1" applyFont="1" applyBorder="1"/>
    <xf numFmtId="0" fontId="2" fillId="0" borderId="5" xfId="0" applyFont="1" applyBorder="1" applyAlignment="1">
      <alignment wrapText="1"/>
    </xf>
    <xf numFmtId="0" fontId="2" fillId="0" borderId="6" xfId="0" applyFont="1" applyBorder="1"/>
    <xf numFmtId="165" fontId="2" fillId="0" borderId="7" xfId="1" applyNumberFormat="1" applyFont="1" applyBorder="1"/>
    <xf numFmtId="0" fontId="2" fillId="0" borderId="8" xfId="0" applyFont="1" applyBorder="1" applyAlignment="1">
      <alignment wrapText="1"/>
    </xf>
    <xf numFmtId="165" fontId="2" fillId="0" borderId="9" xfId="1" applyNumberFormat="1" applyFont="1" applyBorder="1"/>
    <xf numFmtId="0" fontId="2" fillId="0" borderId="10" xfId="0" applyFont="1" applyBorder="1" applyAlignment="1">
      <alignment wrapText="1"/>
    </xf>
    <xf numFmtId="0" fontId="2" fillId="0" borderId="11" xfId="0" applyFont="1" applyBorder="1"/>
    <xf numFmtId="9" fontId="2" fillId="0" borderId="11" xfId="0" applyNumberFormat="1" applyFont="1" applyBorder="1"/>
    <xf numFmtId="165" fontId="2" fillId="0" borderId="12" xfId="1" applyNumberFormat="1" applyFont="1" applyBorder="1"/>
    <xf numFmtId="0" fontId="2" fillId="0" borderId="13" xfId="0" applyFont="1" applyBorder="1" applyAlignment="1">
      <alignment wrapText="1"/>
    </xf>
    <xf numFmtId="0" fontId="2" fillId="0" borderId="4" xfId="0" applyFont="1" applyBorder="1"/>
    <xf numFmtId="165" fontId="2" fillId="0" borderId="14" xfId="1" applyNumberFormat="1" applyFont="1" applyBorder="1"/>
    <xf numFmtId="0" fontId="0" fillId="0" borderId="5" xfId="0" applyBorder="1"/>
    <xf numFmtId="0" fontId="0" fillId="0" borderId="8" xfId="0" applyBorder="1"/>
    <xf numFmtId="165" fontId="0" fillId="0" borderId="9" xfId="1" applyNumberFormat="1" applyFont="1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applyBorder="1"/>
    <xf numFmtId="165" fontId="0" fillId="0" borderId="12" xfId="1" applyNumberFormat="1" applyFont="1" applyBorder="1"/>
    <xf numFmtId="0" fontId="0" fillId="0" borderId="13" xfId="0" applyBorder="1"/>
    <xf numFmtId="165" fontId="0" fillId="0" borderId="14" xfId="1" applyNumberFormat="1" applyFont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0" borderId="18" xfId="0" applyBorder="1" applyAlignment="1">
      <alignment wrapText="1"/>
    </xf>
    <xf numFmtId="0" fontId="0" fillId="0" borderId="18" xfId="0" applyBorder="1"/>
    <xf numFmtId="9" fontId="0" fillId="0" borderId="18" xfId="0" applyNumberFormat="1" applyBorder="1"/>
    <xf numFmtId="165" fontId="0" fillId="0" borderId="18" xfId="1" applyNumberFormat="1" applyFont="1" applyBorder="1"/>
    <xf numFmtId="0" fontId="3" fillId="2" borderId="6" xfId="0" applyFont="1" applyFill="1" applyBorder="1" applyAlignment="1">
      <alignment wrapText="1"/>
    </xf>
    <xf numFmtId="0" fontId="0" fillId="2" borderId="6" xfId="0" applyFill="1" applyBorder="1"/>
    <xf numFmtId="165" fontId="0" fillId="2" borderId="7" xfId="1" applyNumberFormat="1" applyFont="1" applyFill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165" fontId="2" fillId="0" borderId="12" xfId="0" applyNumberFormat="1" applyFont="1" applyBorder="1"/>
    <xf numFmtId="165" fontId="0" fillId="0" borderId="11" xfId="1" applyNumberFormat="1" applyFont="1" applyBorder="1"/>
    <xf numFmtId="0" fontId="0" fillId="0" borderId="19" xfId="0" applyBorder="1"/>
    <xf numFmtId="165" fontId="0" fillId="0" borderId="20" xfId="1" applyNumberFormat="1" applyFont="1" applyBorder="1"/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165" fontId="0" fillId="0" borderId="23" xfId="1" applyNumberFormat="1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0" borderId="0" xfId="0" applyFont="1"/>
    <xf numFmtId="0" fontId="0" fillId="0" borderId="30" xfId="0" applyBorder="1"/>
    <xf numFmtId="0" fontId="3" fillId="0" borderId="0" xfId="0" applyFont="1"/>
    <xf numFmtId="0" fontId="0" fillId="0" borderId="31" xfId="0" applyBorder="1"/>
    <xf numFmtId="0" fontId="0" fillId="0" borderId="32" xfId="0" applyBorder="1"/>
    <xf numFmtId="0" fontId="0" fillId="0" borderId="33" xfId="0" applyBorder="1"/>
    <xf numFmtId="165" fontId="0" fillId="0" borderId="34" xfId="1" applyNumberFormat="1" applyFont="1" applyBorder="1"/>
    <xf numFmtId="0" fontId="0" fillId="0" borderId="35" xfId="0" applyBorder="1"/>
    <xf numFmtId="165" fontId="0" fillId="0" borderId="7" xfId="1" applyNumberFormat="1" applyFont="1" applyBorder="1"/>
    <xf numFmtId="0" fontId="0" fillId="0" borderId="37" xfId="0" applyBorder="1"/>
    <xf numFmtId="0" fontId="0" fillId="0" borderId="38" xfId="0" applyBorder="1"/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5" xfId="0" applyFont="1" applyBorder="1"/>
    <xf numFmtId="165" fontId="2" fillId="0" borderId="16" xfId="0" applyNumberFormat="1" applyFont="1" applyBorder="1"/>
    <xf numFmtId="165" fontId="2" fillId="0" borderId="17" xfId="0" applyNumberFormat="1" applyFont="1" applyBorder="1"/>
    <xf numFmtId="0" fontId="2" fillId="0" borderId="21" xfId="0" applyFont="1" applyBorder="1"/>
    <xf numFmtId="165" fontId="2" fillId="0" borderId="22" xfId="0" applyNumberFormat="1" applyFont="1" applyBorder="1"/>
    <xf numFmtId="165" fontId="2" fillId="0" borderId="23" xfId="0" applyNumberFormat="1" applyFont="1" applyBorder="1"/>
    <xf numFmtId="165" fontId="0" fillId="0" borderId="6" xfId="1" applyNumberFormat="1" applyFont="1" applyBorder="1"/>
    <xf numFmtId="165" fontId="0" fillId="0" borderId="0" xfId="1" applyNumberFormat="1" applyFont="1" applyBorder="1"/>
    <xf numFmtId="165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DFA80-8A27-4618-9CF2-C1EDE11DCA60}">
  <dimension ref="A1:F19"/>
  <sheetViews>
    <sheetView tabSelected="1" zoomScaleNormal="100" workbookViewId="0">
      <selection activeCell="E11" sqref="E11"/>
    </sheetView>
  </sheetViews>
  <sheetFormatPr baseColWidth="10" defaultRowHeight="14.25"/>
  <cols>
    <col min="2" max="2" width="27.875" customWidth="1"/>
    <col min="3" max="3" width="7.625" customWidth="1"/>
    <col min="6" max="6" width="14.875" bestFit="1" customWidth="1"/>
  </cols>
  <sheetData>
    <row r="1" spans="1:6">
      <c r="A1" s="55"/>
      <c r="B1" s="56"/>
      <c r="C1" s="56"/>
      <c r="D1" s="56"/>
      <c r="E1" s="56"/>
      <c r="F1" s="57"/>
    </row>
    <row r="2" spans="1:6" ht="15">
      <c r="A2" s="58"/>
      <c r="B2" s="59" t="s">
        <v>69</v>
      </c>
      <c r="F2" s="60"/>
    </row>
    <row r="3" spans="1:6" ht="15">
      <c r="A3" s="58"/>
      <c r="B3" s="61" t="s">
        <v>1</v>
      </c>
      <c r="F3" s="60"/>
    </row>
    <row r="4" spans="1:6" ht="15" thickBot="1">
      <c r="A4" s="58"/>
      <c r="F4" s="60"/>
    </row>
    <row r="5" spans="1:6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6" ht="30" customHeight="1">
      <c r="A6" s="31">
        <v>1</v>
      </c>
      <c r="B6" s="9" t="s">
        <v>3</v>
      </c>
      <c r="C6" s="10">
        <v>1</v>
      </c>
      <c r="D6" s="10" t="s">
        <v>6</v>
      </c>
      <c r="E6" s="10"/>
      <c r="F6" s="32">
        <f>E6*C6</f>
        <v>0</v>
      </c>
    </row>
    <row r="7" spans="1:6" ht="30" customHeight="1">
      <c r="A7" s="25">
        <v>2</v>
      </c>
      <c r="B7" s="2" t="s">
        <v>10</v>
      </c>
      <c r="C7" s="1">
        <v>1</v>
      </c>
      <c r="D7" s="1" t="s">
        <v>6</v>
      </c>
      <c r="E7" s="1"/>
      <c r="F7" s="26">
        <f t="shared" ref="F7:F14" si="0">E7*C7</f>
        <v>0</v>
      </c>
    </row>
    <row r="8" spans="1:6" ht="30" customHeight="1">
      <c r="A8" s="25">
        <v>3</v>
      </c>
      <c r="B8" s="2" t="s">
        <v>11</v>
      </c>
      <c r="C8" s="1">
        <v>1</v>
      </c>
      <c r="D8" s="1" t="s">
        <v>6</v>
      </c>
      <c r="E8" s="1"/>
      <c r="F8" s="26">
        <f t="shared" si="0"/>
        <v>0</v>
      </c>
    </row>
    <row r="9" spans="1:6" ht="30" customHeight="1">
      <c r="A9" s="25">
        <v>4</v>
      </c>
      <c r="B9" s="2" t="s">
        <v>12</v>
      </c>
      <c r="C9" s="1">
        <v>130</v>
      </c>
      <c r="D9" s="1" t="s">
        <v>0</v>
      </c>
      <c r="E9" s="1"/>
      <c r="F9" s="26">
        <f t="shared" si="0"/>
        <v>0</v>
      </c>
    </row>
    <row r="10" spans="1:6" ht="30" customHeight="1">
      <c r="A10" s="25">
        <v>5</v>
      </c>
      <c r="B10" s="2" t="s">
        <v>13</v>
      </c>
      <c r="C10" s="1">
        <v>130</v>
      </c>
      <c r="D10" s="1" t="s">
        <v>0</v>
      </c>
      <c r="E10" s="1"/>
      <c r="F10" s="26">
        <f t="shared" si="0"/>
        <v>0</v>
      </c>
    </row>
    <row r="11" spans="1:6" ht="30" customHeight="1">
      <c r="A11" s="25">
        <v>6</v>
      </c>
      <c r="B11" s="2" t="s">
        <v>24</v>
      </c>
      <c r="C11" s="1">
        <f>61+25+26+53+53+60+6*25+66+40+29+40+40</f>
        <v>643</v>
      </c>
      <c r="D11" s="1" t="s">
        <v>14</v>
      </c>
      <c r="E11" s="1"/>
      <c r="F11" s="26">
        <f t="shared" si="0"/>
        <v>0</v>
      </c>
    </row>
    <row r="12" spans="1:6" ht="30" customHeight="1">
      <c r="A12" s="25">
        <v>7</v>
      </c>
      <c r="B12" s="2" t="s">
        <v>16</v>
      </c>
      <c r="C12" s="1">
        <v>643</v>
      </c>
      <c r="D12" s="1" t="s">
        <v>14</v>
      </c>
      <c r="E12" s="1"/>
      <c r="F12" s="26">
        <f>E12*C12</f>
        <v>0</v>
      </c>
    </row>
    <row r="13" spans="1:6" ht="30" customHeight="1">
      <c r="A13" s="25">
        <v>8</v>
      </c>
      <c r="B13" s="2" t="s">
        <v>17</v>
      </c>
      <c r="C13" s="1">
        <v>643</v>
      </c>
      <c r="D13" s="1" t="s">
        <v>14</v>
      </c>
      <c r="E13" s="1"/>
      <c r="F13" s="26">
        <f>E13*C13</f>
        <v>0</v>
      </c>
    </row>
    <row r="14" spans="1:6" ht="30" customHeight="1">
      <c r="A14" s="25">
        <v>9</v>
      </c>
      <c r="B14" s="2" t="s">
        <v>25</v>
      </c>
      <c r="C14" s="1">
        <v>643</v>
      </c>
      <c r="D14" s="1" t="s">
        <v>14</v>
      </c>
      <c r="E14" s="1"/>
      <c r="F14" s="26">
        <f t="shared" si="0"/>
        <v>0</v>
      </c>
    </row>
    <row r="15" spans="1:6" ht="30" customHeight="1">
      <c r="A15" s="31">
        <v>10</v>
      </c>
      <c r="B15" s="9" t="s">
        <v>15</v>
      </c>
      <c r="C15" s="10">
        <f>16*22</f>
        <v>352</v>
      </c>
      <c r="D15" s="10" t="s">
        <v>14</v>
      </c>
      <c r="E15" s="10"/>
      <c r="F15" s="32">
        <f>E15*C15</f>
        <v>0</v>
      </c>
    </row>
    <row r="16" spans="1:6" ht="30" customHeight="1" thickBot="1">
      <c r="A16" s="27">
        <v>11</v>
      </c>
      <c r="B16" s="28" t="s">
        <v>67</v>
      </c>
      <c r="C16" s="29">
        <f>C15</f>
        <v>352</v>
      </c>
      <c r="D16" s="29" t="s">
        <v>14</v>
      </c>
      <c r="E16" s="29"/>
      <c r="F16" s="30">
        <f>E16*C16</f>
        <v>0</v>
      </c>
    </row>
    <row r="17" spans="1:6" ht="30" customHeight="1">
      <c r="A17" s="62"/>
      <c r="B17" s="21" t="s">
        <v>22</v>
      </c>
      <c r="C17" s="22"/>
      <c r="D17" s="22"/>
      <c r="E17" s="22"/>
      <c r="F17" s="43">
        <f>SUM(F6:F16)</f>
        <v>0</v>
      </c>
    </row>
    <row r="18" spans="1:6" ht="30" customHeight="1">
      <c r="A18" s="63"/>
      <c r="B18" s="15" t="s">
        <v>20</v>
      </c>
      <c r="C18" s="4"/>
      <c r="D18" s="4"/>
      <c r="E18" s="5">
        <v>0.06</v>
      </c>
      <c r="F18" s="44">
        <f>E18*F17</f>
        <v>0</v>
      </c>
    </row>
    <row r="19" spans="1:6" ht="30" customHeight="1" thickBot="1">
      <c r="A19" s="64"/>
      <c r="B19" s="17" t="s">
        <v>23</v>
      </c>
      <c r="C19" s="18"/>
      <c r="D19" s="18"/>
      <c r="E19" s="18"/>
      <c r="F19" s="45">
        <f>SUM(F17:F18)</f>
        <v>0</v>
      </c>
    </row>
  </sheetData>
  <pageMargins left="0.7" right="0.7" top="0.75" bottom="0.75" header="0.3" footer="0.3"/>
  <pageSetup paperSize="9" scale="94" orientation="portrait" r:id="rId1"/>
  <headerFooter>
    <oddHeader>&amp;LITECHSS&amp;CReprise des parkings de 6 résidences
&amp;RTranche 1 
Résidence Barbara</oddHeader>
    <oddFooter xml:space="preserve">&amp;CDQE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B82C4-888A-4BD4-9FE0-822D1871EBF6}">
  <dimension ref="A1:F25"/>
  <sheetViews>
    <sheetView zoomScaleNormal="100" workbookViewId="0">
      <selection activeCell="H7" sqref="H7"/>
    </sheetView>
  </sheetViews>
  <sheetFormatPr baseColWidth="10" defaultRowHeight="14.25"/>
  <cols>
    <col min="2" max="2" width="29.25" customWidth="1"/>
    <col min="3" max="3" width="8.375" customWidth="1"/>
    <col min="6" max="6" width="14.875" bestFit="1" customWidth="1"/>
  </cols>
  <sheetData>
    <row r="1" spans="1:6">
      <c r="A1" s="55"/>
      <c r="B1" s="56"/>
      <c r="C1" s="56"/>
      <c r="D1" s="56"/>
      <c r="E1" s="56"/>
      <c r="F1" s="57"/>
    </row>
    <row r="2" spans="1:6" ht="15">
      <c r="A2" s="58"/>
      <c r="B2" s="59" t="s">
        <v>70</v>
      </c>
      <c r="F2" s="60"/>
    </row>
    <row r="3" spans="1:6" ht="15">
      <c r="A3" s="58"/>
      <c r="B3" s="61" t="s">
        <v>28</v>
      </c>
      <c r="F3" s="60"/>
    </row>
    <row r="4" spans="1:6" ht="15" thickBot="1">
      <c r="A4" s="58"/>
      <c r="F4" s="60"/>
    </row>
    <row r="5" spans="1:6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6" ht="30" customHeight="1">
      <c r="A6" s="31">
        <v>1</v>
      </c>
      <c r="B6" s="9" t="s">
        <v>3</v>
      </c>
      <c r="C6" s="10">
        <v>1</v>
      </c>
      <c r="D6" s="10" t="s">
        <v>6</v>
      </c>
      <c r="E6" s="10"/>
      <c r="F6" s="32">
        <f>E6*C6</f>
        <v>0</v>
      </c>
    </row>
    <row r="7" spans="1:6" ht="30" customHeight="1">
      <c r="A7" s="25">
        <v>2</v>
      </c>
      <c r="B7" s="2" t="s">
        <v>10</v>
      </c>
      <c r="C7" s="1">
        <v>1</v>
      </c>
      <c r="D7" s="1" t="s">
        <v>6</v>
      </c>
      <c r="E7" s="1"/>
      <c r="F7" s="26">
        <f t="shared" ref="F7:F14" si="0">E7*C7</f>
        <v>0</v>
      </c>
    </row>
    <row r="8" spans="1:6" ht="30" customHeight="1">
      <c r="A8" s="25">
        <v>3</v>
      </c>
      <c r="B8" s="2" t="s">
        <v>11</v>
      </c>
      <c r="C8" s="1">
        <v>1</v>
      </c>
      <c r="D8" s="1" t="s">
        <v>6</v>
      </c>
      <c r="E8" s="1"/>
      <c r="F8" s="26">
        <f t="shared" si="0"/>
        <v>0</v>
      </c>
    </row>
    <row r="9" spans="1:6" ht="30" customHeight="1">
      <c r="A9" s="25">
        <v>4</v>
      </c>
      <c r="B9" s="2" t="s">
        <v>12</v>
      </c>
      <c r="C9" s="1">
        <v>30</v>
      </c>
      <c r="D9" s="1" t="s">
        <v>0</v>
      </c>
      <c r="E9" s="1"/>
      <c r="F9" s="26">
        <f t="shared" si="0"/>
        <v>0</v>
      </c>
    </row>
    <row r="10" spans="1:6" ht="30" customHeight="1">
      <c r="A10" s="25">
        <v>5</v>
      </c>
      <c r="B10" s="2" t="s">
        <v>13</v>
      </c>
      <c r="C10" s="1">
        <v>30</v>
      </c>
      <c r="D10" s="1" t="s">
        <v>0</v>
      </c>
      <c r="E10" s="1"/>
      <c r="F10" s="26">
        <f t="shared" si="0"/>
        <v>0</v>
      </c>
    </row>
    <row r="11" spans="1:6" ht="30" customHeight="1">
      <c r="A11" s="25">
        <v>6</v>
      </c>
      <c r="B11" s="2" t="s">
        <v>24</v>
      </c>
      <c r="C11" s="1">
        <f>38*25</f>
        <v>950</v>
      </c>
      <c r="D11" s="1" t="s">
        <v>14</v>
      </c>
      <c r="E11" s="1"/>
      <c r="F11" s="26">
        <f t="shared" si="0"/>
        <v>0</v>
      </c>
    </row>
    <row r="12" spans="1:6" ht="30" customHeight="1">
      <c r="A12" s="25">
        <v>7</v>
      </c>
      <c r="B12" s="2" t="s">
        <v>16</v>
      </c>
      <c r="C12" s="1">
        <f>C11</f>
        <v>950</v>
      </c>
      <c r="D12" s="1" t="s">
        <v>14</v>
      </c>
      <c r="E12" s="1"/>
      <c r="F12" s="26">
        <f>E12*C12</f>
        <v>0</v>
      </c>
    </row>
    <row r="13" spans="1:6" ht="30" customHeight="1">
      <c r="A13" s="25">
        <v>8</v>
      </c>
      <c r="B13" s="2" t="s">
        <v>17</v>
      </c>
      <c r="C13" s="1">
        <f>C12</f>
        <v>950</v>
      </c>
      <c r="D13" s="1" t="s">
        <v>14</v>
      </c>
      <c r="E13" s="1"/>
      <c r="F13" s="26">
        <f>E13*C13</f>
        <v>0</v>
      </c>
    </row>
    <row r="14" spans="1:6" ht="30" customHeight="1" thickBot="1">
      <c r="A14" s="27">
        <v>9</v>
      </c>
      <c r="B14" s="28" t="s">
        <v>25</v>
      </c>
      <c r="C14" s="29">
        <f>C13</f>
        <v>950</v>
      </c>
      <c r="D14" s="29" t="s">
        <v>14</v>
      </c>
      <c r="E14" s="29"/>
      <c r="F14" s="30">
        <f t="shared" si="0"/>
        <v>0</v>
      </c>
    </row>
    <row r="15" spans="1:6" ht="30" customHeight="1">
      <c r="A15" s="25">
        <v>10</v>
      </c>
      <c r="B15" s="2" t="s">
        <v>29</v>
      </c>
      <c r="C15" s="1">
        <v>90</v>
      </c>
      <c r="D15" s="1" t="s">
        <v>14</v>
      </c>
      <c r="E15" s="1"/>
      <c r="F15" s="26">
        <f t="shared" ref="F15" si="1">E15*C15</f>
        <v>0</v>
      </c>
    </row>
    <row r="16" spans="1:6" ht="30" customHeight="1">
      <c r="A16" s="25">
        <v>11</v>
      </c>
      <c r="B16" s="2" t="s">
        <v>30</v>
      </c>
      <c r="C16" s="1">
        <f>C15</f>
        <v>90</v>
      </c>
      <c r="D16" s="1" t="s">
        <v>14</v>
      </c>
      <c r="E16" s="1"/>
      <c r="F16" s="26">
        <f>E16*C16</f>
        <v>0</v>
      </c>
    </row>
    <row r="17" spans="1:6" ht="30" customHeight="1">
      <c r="A17" s="25">
        <v>12</v>
      </c>
      <c r="B17" s="2" t="s">
        <v>17</v>
      </c>
      <c r="C17" s="1">
        <f>C16</f>
        <v>90</v>
      </c>
      <c r="D17" s="1" t="s">
        <v>14</v>
      </c>
      <c r="E17" s="1"/>
      <c r="F17" s="26">
        <f>E17*C17</f>
        <v>0</v>
      </c>
    </row>
    <row r="18" spans="1:6" ht="30" customHeight="1" thickBot="1">
      <c r="A18" s="27">
        <v>13</v>
      </c>
      <c r="B18" s="28" t="s">
        <v>31</v>
      </c>
      <c r="C18" s="29">
        <f>C17</f>
        <v>90</v>
      </c>
      <c r="D18" s="29" t="s">
        <v>14</v>
      </c>
      <c r="E18" s="29"/>
      <c r="F18" s="30">
        <f t="shared" ref="F18" si="2">E18*C18</f>
        <v>0</v>
      </c>
    </row>
    <row r="19" spans="1:6" ht="30" customHeight="1" thickBot="1">
      <c r="A19" s="27">
        <v>14</v>
      </c>
      <c r="B19" s="28" t="s">
        <v>32</v>
      </c>
      <c r="C19" s="29">
        <v>22</v>
      </c>
      <c r="D19" s="29" t="s">
        <v>0</v>
      </c>
      <c r="E19" s="29"/>
      <c r="F19" s="30">
        <f t="shared" ref="F19" si="3">E19*C19</f>
        <v>0</v>
      </c>
    </row>
    <row r="20" spans="1:6" ht="30" customHeight="1" thickBot="1">
      <c r="A20" s="27">
        <v>15</v>
      </c>
      <c r="B20" s="28" t="s">
        <v>34</v>
      </c>
      <c r="C20" s="29">
        <f>30%*38*15</f>
        <v>171</v>
      </c>
      <c r="D20" s="29" t="s">
        <v>0</v>
      </c>
      <c r="E20" s="29"/>
      <c r="F20" s="30">
        <f t="shared" ref="F20" si="4">E20*C20</f>
        <v>0</v>
      </c>
    </row>
    <row r="21" spans="1:6" ht="30" customHeight="1">
      <c r="A21" s="25">
        <v>16</v>
      </c>
      <c r="B21" s="2" t="s">
        <v>33</v>
      </c>
      <c r="C21" s="1">
        <v>24</v>
      </c>
      <c r="D21" s="1" t="s">
        <v>14</v>
      </c>
      <c r="E21" s="1"/>
      <c r="F21" s="26">
        <f>E21*C21</f>
        <v>0</v>
      </c>
    </row>
    <row r="22" spans="1:6" ht="30" customHeight="1" thickBot="1">
      <c r="A22" s="27">
        <v>17</v>
      </c>
      <c r="B22" s="28" t="s">
        <v>35</v>
      </c>
      <c r="C22" s="29">
        <f>38*1.8*5</f>
        <v>342</v>
      </c>
      <c r="D22" s="29" t="s">
        <v>14</v>
      </c>
      <c r="E22" s="29"/>
      <c r="F22" s="30">
        <f>E22*C22</f>
        <v>0</v>
      </c>
    </row>
    <row r="23" spans="1:6" ht="30" customHeight="1">
      <c r="A23" s="62"/>
      <c r="B23" s="21" t="s">
        <v>22</v>
      </c>
      <c r="C23" s="22"/>
      <c r="D23" s="22"/>
      <c r="E23" s="22"/>
      <c r="F23" s="43">
        <f>SUM(F6:F22)</f>
        <v>0</v>
      </c>
    </row>
    <row r="24" spans="1:6" ht="30" customHeight="1">
      <c r="A24" s="63"/>
      <c r="B24" s="15" t="s">
        <v>20</v>
      </c>
      <c r="C24" s="4"/>
      <c r="D24" s="4"/>
      <c r="E24" s="5">
        <v>0.06</v>
      </c>
      <c r="F24" s="44">
        <f>E24*F23</f>
        <v>0</v>
      </c>
    </row>
    <row r="25" spans="1:6" ht="30" customHeight="1" thickBot="1">
      <c r="A25" s="64"/>
      <c r="B25" s="17" t="s">
        <v>23</v>
      </c>
      <c r="C25" s="18"/>
      <c r="D25" s="18"/>
      <c r="E25" s="18"/>
      <c r="F25" s="45">
        <f>SUM(F23:F24)</f>
        <v>0</v>
      </c>
    </row>
  </sheetData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&amp;RTranche 2 
Résidence Piaf
</oddHeader>
    <oddFooter xml:space="preserve">&amp;CDQE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6F8A7-EBD8-4F5F-9DE2-2556B2230516}">
  <dimension ref="A1:M21"/>
  <sheetViews>
    <sheetView zoomScaleNormal="100" workbookViewId="0">
      <selection activeCell="H7" sqref="H7"/>
    </sheetView>
  </sheetViews>
  <sheetFormatPr baseColWidth="10" defaultRowHeight="14.25"/>
  <cols>
    <col min="2" max="2" width="29.25" customWidth="1"/>
    <col min="3" max="3" width="8.375" customWidth="1"/>
    <col min="6" max="6" width="14.875" bestFit="1" customWidth="1"/>
  </cols>
  <sheetData>
    <row r="1" spans="1:13">
      <c r="A1" s="55"/>
      <c r="B1" s="56"/>
      <c r="C1" s="56"/>
      <c r="D1" s="56"/>
      <c r="E1" s="56"/>
      <c r="F1" s="57"/>
    </row>
    <row r="2" spans="1:13" ht="15">
      <c r="A2" s="58"/>
      <c r="B2" s="59" t="s">
        <v>71</v>
      </c>
      <c r="F2" s="60"/>
    </row>
    <row r="3" spans="1:13" ht="15">
      <c r="A3" s="58"/>
      <c r="B3" s="61" t="s">
        <v>52</v>
      </c>
      <c r="F3" s="60"/>
    </row>
    <row r="4" spans="1:13" ht="15" thickBot="1">
      <c r="A4" s="58"/>
      <c r="F4" s="60"/>
    </row>
    <row r="5" spans="1:13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13" ht="30" customHeight="1">
      <c r="A6" s="31">
        <v>1</v>
      </c>
      <c r="B6" s="9" t="s">
        <v>3</v>
      </c>
      <c r="C6" s="10">
        <v>1</v>
      </c>
      <c r="D6" s="10" t="s">
        <v>6</v>
      </c>
      <c r="E6" s="11"/>
      <c r="F6" s="32">
        <f>E6*C6</f>
        <v>0</v>
      </c>
    </row>
    <row r="7" spans="1:13" ht="30" customHeight="1">
      <c r="A7" s="25">
        <v>2</v>
      </c>
      <c r="B7" s="2" t="s">
        <v>10</v>
      </c>
      <c r="C7" s="1">
        <v>1</v>
      </c>
      <c r="D7" s="1" t="s">
        <v>6</v>
      </c>
      <c r="E7" s="3"/>
      <c r="F7" s="26">
        <f t="shared" ref="F7:F12" si="0">E7*C7</f>
        <v>0</v>
      </c>
    </row>
    <row r="8" spans="1:13" ht="30" customHeight="1">
      <c r="A8" s="25">
        <v>3</v>
      </c>
      <c r="B8" s="2" t="s">
        <v>11</v>
      </c>
      <c r="C8" s="1">
        <v>1</v>
      </c>
      <c r="D8" s="1" t="s">
        <v>6</v>
      </c>
      <c r="E8" s="3"/>
      <c r="F8" s="26">
        <f t="shared" si="0"/>
        <v>0</v>
      </c>
    </row>
    <row r="9" spans="1:13" ht="30" customHeight="1">
      <c r="A9" s="25">
        <v>4</v>
      </c>
      <c r="B9" s="2" t="s">
        <v>24</v>
      </c>
      <c r="C9" s="1">
        <f>166+237+252</f>
        <v>655</v>
      </c>
      <c r="D9" s="1" t="s">
        <v>14</v>
      </c>
      <c r="E9" s="3"/>
      <c r="F9" s="26">
        <f t="shared" si="0"/>
        <v>0</v>
      </c>
      <c r="I9" s="84"/>
      <c r="J9" s="85"/>
      <c r="L9" s="84"/>
      <c r="M9" s="84"/>
    </row>
    <row r="10" spans="1:13" ht="30" customHeight="1">
      <c r="A10" s="25">
        <v>5</v>
      </c>
      <c r="B10" s="2" t="s">
        <v>16</v>
      </c>
      <c r="C10" s="1">
        <f t="shared" ref="C10:C12" si="1">166+237+252</f>
        <v>655</v>
      </c>
      <c r="D10" s="1" t="s">
        <v>14</v>
      </c>
      <c r="E10" s="3"/>
      <c r="F10" s="26">
        <f>E10*C10</f>
        <v>0</v>
      </c>
      <c r="I10" s="84"/>
      <c r="J10" s="85"/>
      <c r="L10" s="84"/>
      <c r="M10" s="84"/>
    </row>
    <row r="11" spans="1:13" ht="30" customHeight="1">
      <c r="A11" s="25">
        <v>6</v>
      </c>
      <c r="B11" s="2" t="s">
        <v>17</v>
      </c>
      <c r="C11" s="1">
        <f t="shared" si="1"/>
        <v>655</v>
      </c>
      <c r="D11" s="1" t="s">
        <v>14</v>
      </c>
      <c r="E11" s="3"/>
      <c r="F11" s="26">
        <f>E11*C11</f>
        <v>0</v>
      </c>
      <c r="I11" s="84"/>
      <c r="J11" s="85"/>
      <c r="L11" s="84"/>
      <c r="M11" s="84"/>
    </row>
    <row r="12" spans="1:13" ht="30" customHeight="1">
      <c r="A12" s="47">
        <v>7</v>
      </c>
      <c r="B12" s="6" t="s">
        <v>25</v>
      </c>
      <c r="C12" s="1">
        <f t="shared" si="1"/>
        <v>655</v>
      </c>
      <c r="D12" s="7" t="s">
        <v>14</v>
      </c>
      <c r="E12" s="8"/>
      <c r="F12" s="48">
        <f t="shared" si="0"/>
        <v>0</v>
      </c>
      <c r="I12" s="84"/>
      <c r="J12" s="85"/>
      <c r="L12" s="84"/>
      <c r="M12" s="84"/>
    </row>
    <row r="13" spans="1:13" ht="30" customHeight="1">
      <c r="A13" s="25">
        <v>8</v>
      </c>
      <c r="B13" s="2" t="s">
        <v>53</v>
      </c>
      <c r="C13" s="1">
        <v>1</v>
      </c>
      <c r="D13" s="1" t="s">
        <v>6</v>
      </c>
      <c r="E13" s="3"/>
      <c r="F13" s="26">
        <f t="shared" ref="F13:F14" si="2">E13*C13</f>
        <v>0</v>
      </c>
      <c r="I13" s="84"/>
      <c r="J13" s="85"/>
      <c r="M13" s="85"/>
    </row>
    <row r="14" spans="1:13" ht="30" customHeight="1">
      <c r="A14" s="31">
        <v>9</v>
      </c>
      <c r="B14" s="9" t="s">
        <v>54</v>
      </c>
      <c r="C14" s="10">
        <f>75+71+61</f>
        <v>207</v>
      </c>
      <c r="D14" s="10" t="s">
        <v>14</v>
      </c>
      <c r="E14" s="10"/>
      <c r="F14" s="32">
        <f t="shared" si="2"/>
        <v>0</v>
      </c>
    </row>
    <row r="15" spans="1:13" ht="30" customHeight="1">
      <c r="A15" s="25">
        <v>10</v>
      </c>
      <c r="B15" s="2" t="s">
        <v>55</v>
      </c>
      <c r="C15" s="1">
        <f>C14</f>
        <v>207</v>
      </c>
      <c r="D15" s="1" t="s">
        <v>14</v>
      </c>
      <c r="E15" s="1"/>
      <c r="F15" s="26">
        <f>E15*C15</f>
        <v>0</v>
      </c>
    </row>
    <row r="16" spans="1:13" ht="30" customHeight="1">
      <c r="A16" s="25">
        <v>11</v>
      </c>
      <c r="B16" s="2" t="s">
        <v>17</v>
      </c>
      <c r="C16" s="1">
        <f>C15</f>
        <v>207</v>
      </c>
      <c r="D16" s="1" t="s">
        <v>14</v>
      </c>
      <c r="E16" s="1"/>
      <c r="F16" s="26">
        <f>E16*C16</f>
        <v>0</v>
      </c>
    </row>
    <row r="17" spans="1:6" ht="30" customHeight="1" thickBot="1">
      <c r="A17" s="27">
        <v>12</v>
      </c>
      <c r="B17" s="28" t="s">
        <v>56</v>
      </c>
      <c r="C17" s="29">
        <f>C16</f>
        <v>207</v>
      </c>
      <c r="D17" s="29" t="s">
        <v>14</v>
      </c>
      <c r="E17" s="29"/>
      <c r="F17" s="30">
        <f t="shared" ref="F17" si="3">E17*C17</f>
        <v>0</v>
      </c>
    </row>
    <row r="18" spans="1:6" ht="30" customHeight="1">
      <c r="A18" s="62"/>
      <c r="B18" s="21" t="s">
        <v>19</v>
      </c>
      <c r="C18" s="22"/>
      <c r="D18" s="22"/>
      <c r="E18" s="22"/>
      <c r="F18" s="23">
        <f>SUM(F6:F17)</f>
        <v>0</v>
      </c>
    </row>
    <row r="19" spans="1:6" ht="30" customHeight="1">
      <c r="A19" s="63"/>
      <c r="B19" s="15" t="s">
        <v>20</v>
      </c>
      <c r="C19" s="4"/>
      <c r="D19" s="4"/>
      <c r="E19" s="5">
        <v>0.06</v>
      </c>
      <c r="F19" s="16">
        <f>E19*F18</f>
        <v>0</v>
      </c>
    </row>
    <row r="20" spans="1:6" ht="30" customHeight="1" thickBot="1">
      <c r="A20" s="64"/>
      <c r="B20" s="17" t="s">
        <v>21</v>
      </c>
      <c r="C20" s="18"/>
      <c r="D20" s="18"/>
      <c r="E20" s="19"/>
      <c r="F20" s="20">
        <f>F19+F18</f>
        <v>0</v>
      </c>
    </row>
    <row r="21" spans="1:6" ht="30" customHeight="1">
      <c r="A21" s="37"/>
      <c r="B21" s="36"/>
      <c r="C21" s="37"/>
      <c r="D21" s="37"/>
      <c r="E21" s="38"/>
      <c r="F21" s="39"/>
    </row>
  </sheetData>
  <phoneticPr fontId="4" type="noConversion"/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&amp;RTranche 3
Résidence Piditere
</oddHeader>
    <oddFooter xml:space="preserve">&amp;CDQE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CEAEF-A188-44C3-9124-189BC5D4B1E5}">
  <dimension ref="A1:F27"/>
  <sheetViews>
    <sheetView zoomScaleNormal="100" workbookViewId="0">
      <selection activeCell="H7" sqref="H7"/>
    </sheetView>
  </sheetViews>
  <sheetFormatPr baseColWidth="10" defaultRowHeight="14.25"/>
  <cols>
    <col min="2" max="2" width="29.25" customWidth="1"/>
    <col min="3" max="3" width="8.375" customWidth="1"/>
    <col min="6" max="6" width="14.875" bestFit="1" customWidth="1"/>
  </cols>
  <sheetData>
    <row r="1" spans="1:6">
      <c r="A1" s="55"/>
      <c r="B1" s="56"/>
      <c r="C1" s="56"/>
      <c r="D1" s="56"/>
      <c r="E1" s="56"/>
      <c r="F1" s="57"/>
    </row>
    <row r="2" spans="1:6" ht="15">
      <c r="A2" s="58"/>
      <c r="B2" s="59" t="s">
        <v>72</v>
      </c>
      <c r="F2" s="60"/>
    </row>
    <row r="3" spans="1:6" ht="15">
      <c r="A3" s="58"/>
      <c r="B3" s="61" t="s">
        <v>48</v>
      </c>
      <c r="F3" s="60"/>
    </row>
    <row r="4" spans="1:6" ht="15" thickBot="1">
      <c r="A4" s="58"/>
      <c r="F4" s="60"/>
    </row>
    <row r="5" spans="1:6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6" ht="30" customHeight="1">
      <c r="A6" s="31">
        <v>1</v>
      </c>
      <c r="B6" s="9" t="s">
        <v>3</v>
      </c>
      <c r="C6" s="10">
        <v>1</v>
      </c>
      <c r="D6" s="10" t="s">
        <v>6</v>
      </c>
      <c r="E6" s="10"/>
      <c r="F6" s="32">
        <f>E6*C6</f>
        <v>0</v>
      </c>
    </row>
    <row r="7" spans="1:6" ht="30" customHeight="1">
      <c r="A7" s="25">
        <v>2</v>
      </c>
      <c r="B7" s="2" t="s">
        <v>10</v>
      </c>
      <c r="C7" s="1">
        <v>1</v>
      </c>
      <c r="D7" s="1" t="s">
        <v>6</v>
      </c>
      <c r="E7" s="1"/>
      <c r="F7" s="26">
        <f t="shared" ref="F7:F13" si="0">E7*C7</f>
        <v>0</v>
      </c>
    </row>
    <row r="8" spans="1:6" ht="30" customHeight="1">
      <c r="A8" s="25">
        <v>3</v>
      </c>
      <c r="B8" s="2" t="s">
        <v>11</v>
      </c>
      <c r="C8" s="1">
        <v>1</v>
      </c>
      <c r="D8" s="1" t="s">
        <v>6</v>
      </c>
      <c r="E8" s="1"/>
      <c r="F8" s="26">
        <f t="shared" si="0"/>
        <v>0</v>
      </c>
    </row>
    <row r="9" spans="1:6" ht="30" customHeight="1">
      <c r="A9" s="25">
        <v>4</v>
      </c>
      <c r="B9" s="2" t="s">
        <v>51</v>
      </c>
      <c r="C9" s="1">
        <v>20</v>
      </c>
      <c r="D9" s="1" t="s">
        <v>0</v>
      </c>
      <c r="E9" s="1"/>
      <c r="F9" s="26">
        <f t="shared" ref="F9" si="1">E9*C9</f>
        <v>0</v>
      </c>
    </row>
    <row r="10" spans="1:6" ht="30" customHeight="1">
      <c r="A10" s="25">
        <v>4</v>
      </c>
      <c r="B10" s="2" t="s">
        <v>24</v>
      </c>
      <c r="C10" s="1">
        <f>680-98</f>
        <v>582</v>
      </c>
      <c r="D10" s="1" t="s">
        <v>14</v>
      </c>
      <c r="E10" s="1"/>
      <c r="F10" s="26">
        <f t="shared" si="0"/>
        <v>0</v>
      </c>
    </row>
    <row r="11" spans="1:6" ht="30" customHeight="1">
      <c r="A11" s="25">
        <v>5</v>
      </c>
      <c r="B11" s="2" t="s">
        <v>16</v>
      </c>
      <c r="C11" s="1">
        <f>C10</f>
        <v>582</v>
      </c>
      <c r="D11" s="1" t="s">
        <v>14</v>
      </c>
      <c r="E11" s="1"/>
      <c r="F11" s="26">
        <f>E11*C11</f>
        <v>0</v>
      </c>
    </row>
    <row r="12" spans="1:6" ht="30" customHeight="1">
      <c r="A12" s="25">
        <v>6</v>
      </c>
      <c r="B12" s="2" t="s">
        <v>17</v>
      </c>
      <c r="C12" s="1">
        <f t="shared" ref="C12:C13" si="2">C11</f>
        <v>582</v>
      </c>
      <c r="D12" s="1" t="s">
        <v>14</v>
      </c>
      <c r="E12" s="1"/>
      <c r="F12" s="26">
        <f>E12*C12</f>
        <v>0</v>
      </c>
    </row>
    <row r="13" spans="1:6" ht="30" customHeight="1" thickBot="1">
      <c r="A13" s="27">
        <v>7</v>
      </c>
      <c r="B13" s="28" t="s">
        <v>25</v>
      </c>
      <c r="C13" s="1">
        <f t="shared" si="2"/>
        <v>582</v>
      </c>
      <c r="D13" s="29" t="s">
        <v>14</v>
      </c>
      <c r="E13" s="29"/>
      <c r="F13" s="30">
        <f t="shared" si="0"/>
        <v>0</v>
      </c>
    </row>
    <row r="14" spans="1:6" ht="30" customHeight="1">
      <c r="A14" s="62"/>
      <c r="B14" s="21" t="s">
        <v>19</v>
      </c>
      <c r="C14" s="22"/>
      <c r="D14" s="22"/>
      <c r="E14" s="22"/>
      <c r="F14" s="23">
        <f>SUM(F6:F13)</f>
        <v>0</v>
      </c>
    </row>
    <row r="15" spans="1:6" ht="30" customHeight="1">
      <c r="A15" s="63"/>
      <c r="B15" s="15" t="s">
        <v>20</v>
      </c>
      <c r="C15" s="4"/>
      <c r="D15" s="4"/>
      <c r="E15" s="5">
        <v>0.06</v>
      </c>
      <c r="F15" s="16">
        <f>E15*F14</f>
        <v>0</v>
      </c>
    </row>
    <row r="16" spans="1:6" ht="30" customHeight="1" thickBot="1">
      <c r="A16" s="63"/>
      <c r="B16" s="17" t="s">
        <v>21</v>
      </c>
      <c r="C16" s="18"/>
      <c r="D16" s="18"/>
      <c r="E16" s="19"/>
      <c r="F16" s="20">
        <f>F15+F14</f>
        <v>0</v>
      </c>
    </row>
    <row r="17" spans="1:6" ht="30" customHeight="1" thickBot="1">
      <c r="A17" s="47"/>
      <c r="B17" s="36"/>
      <c r="C17" s="37"/>
      <c r="D17" s="37"/>
      <c r="E17" s="38"/>
      <c r="F17" s="65"/>
    </row>
    <row r="18" spans="1:6" ht="30" customHeight="1">
      <c r="A18" s="24"/>
      <c r="B18" s="40" t="s">
        <v>18</v>
      </c>
      <c r="C18" s="41"/>
      <c r="D18" s="41"/>
      <c r="E18" s="41"/>
      <c r="F18" s="42"/>
    </row>
    <row r="19" spans="1:6" ht="30" customHeight="1">
      <c r="A19" s="25">
        <v>10</v>
      </c>
      <c r="B19" s="2" t="s">
        <v>49</v>
      </c>
      <c r="C19" s="1">
        <v>98</v>
      </c>
      <c r="D19" s="1" t="s">
        <v>14</v>
      </c>
      <c r="E19" s="1"/>
      <c r="F19" s="26">
        <f>E19*C19</f>
        <v>0</v>
      </c>
    </row>
    <row r="20" spans="1:6" ht="30" customHeight="1" thickBot="1">
      <c r="A20" s="27">
        <v>11</v>
      </c>
      <c r="B20" s="28" t="s">
        <v>50</v>
      </c>
      <c r="C20" s="29">
        <f>C19</f>
        <v>98</v>
      </c>
      <c r="D20" s="29" t="s">
        <v>14</v>
      </c>
      <c r="E20" s="29"/>
      <c r="F20" s="30">
        <f>E20*C20</f>
        <v>0</v>
      </c>
    </row>
    <row r="21" spans="1:6" ht="30" customHeight="1">
      <c r="A21" s="62"/>
      <c r="B21" s="21" t="s">
        <v>22</v>
      </c>
      <c r="C21" s="22"/>
      <c r="D21" s="22"/>
      <c r="E21" s="22"/>
      <c r="F21" s="43">
        <f>SUM(F19:F20)</f>
        <v>0</v>
      </c>
    </row>
    <row r="22" spans="1:6" ht="30" customHeight="1">
      <c r="A22" s="63"/>
      <c r="B22" s="15" t="s">
        <v>20</v>
      </c>
      <c r="C22" s="4"/>
      <c r="D22" s="4"/>
      <c r="E22" s="5">
        <v>0.06</v>
      </c>
      <c r="F22" s="44">
        <f>E22*F21</f>
        <v>0</v>
      </c>
    </row>
    <row r="23" spans="1:6" ht="30" customHeight="1" thickBot="1">
      <c r="A23" s="63"/>
      <c r="B23" s="17" t="s">
        <v>23</v>
      </c>
      <c r="C23" s="18"/>
      <c r="D23" s="18"/>
      <c r="E23" s="18"/>
      <c r="F23" s="45">
        <f>SUM(F21:F22)</f>
        <v>0</v>
      </c>
    </row>
    <row r="24" spans="1:6" ht="15" thickBot="1">
      <c r="A24" s="58"/>
      <c r="F24" s="60"/>
    </row>
    <row r="25" spans="1:6" ht="15">
      <c r="A25" s="58"/>
      <c r="B25" s="12" t="s">
        <v>26</v>
      </c>
      <c r="C25" s="13"/>
      <c r="D25" s="13"/>
      <c r="E25" s="13"/>
      <c r="F25" s="14">
        <f>F21+F14</f>
        <v>0</v>
      </c>
    </row>
    <row r="26" spans="1:6" ht="15">
      <c r="A26" s="58"/>
      <c r="B26" s="15" t="s">
        <v>20</v>
      </c>
      <c r="C26" s="4"/>
      <c r="D26" s="4"/>
      <c r="E26" s="5">
        <v>0.06</v>
      </c>
      <c r="F26" s="16">
        <f>E26*F25</f>
        <v>0</v>
      </c>
    </row>
    <row r="27" spans="1:6" ht="15.75" thickBot="1">
      <c r="A27" s="66"/>
      <c r="B27" s="17" t="s">
        <v>27</v>
      </c>
      <c r="C27" s="18"/>
      <c r="D27" s="18"/>
      <c r="E27" s="19"/>
      <c r="F27" s="20">
        <f>F26+F25</f>
        <v>0</v>
      </c>
    </row>
  </sheetData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&amp;RTranche 4
Résidence Rédika
</oddHeader>
    <oddFooter xml:space="preserve">&amp;CDQE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40745-3E03-4CFE-A79A-439D93C50E42}">
  <dimension ref="A1:F23"/>
  <sheetViews>
    <sheetView zoomScaleNormal="100" workbookViewId="0">
      <selection activeCell="H7" sqref="H7"/>
    </sheetView>
  </sheetViews>
  <sheetFormatPr baseColWidth="10" defaultRowHeight="14.25"/>
  <cols>
    <col min="2" max="2" width="29.25" customWidth="1"/>
    <col min="3" max="3" width="8.375" customWidth="1"/>
    <col min="6" max="6" width="14.875" bestFit="1" customWidth="1"/>
  </cols>
  <sheetData>
    <row r="1" spans="1:6">
      <c r="A1" s="55"/>
      <c r="B1" s="56"/>
      <c r="C1" s="56"/>
      <c r="D1" s="56"/>
      <c r="E1" s="56"/>
      <c r="F1" s="57"/>
    </row>
    <row r="2" spans="1:6" ht="15">
      <c r="A2" s="58"/>
      <c r="B2" s="59" t="s">
        <v>73</v>
      </c>
      <c r="F2" s="60"/>
    </row>
    <row r="3" spans="1:6" ht="15">
      <c r="A3" s="58"/>
      <c r="B3" s="61" t="s">
        <v>57</v>
      </c>
      <c r="F3" s="60"/>
    </row>
    <row r="4" spans="1:6" ht="15" thickBot="1">
      <c r="A4" s="58"/>
      <c r="F4" s="60"/>
    </row>
    <row r="5" spans="1:6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6" ht="30" customHeight="1">
      <c r="A6" s="31">
        <v>1</v>
      </c>
      <c r="B6" s="9" t="s">
        <v>3</v>
      </c>
      <c r="C6" s="10">
        <v>1</v>
      </c>
      <c r="D6" s="10" t="s">
        <v>6</v>
      </c>
      <c r="E6" s="10"/>
      <c r="F6" s="32">
        <f>E6*C6</f>
        <v>0</v>
      </c>
    </row>
    <row r="7" spans="1:6" ht="30" customHeight="1">
      <c r="A7" s="25">
        <v>2</v>
      </c>
      <c r="B7" s="2" t="s">
        <v>10</v>
      </c>
      <c r="C7" s="1">
        <v>1</v>
      </c>
      <c r="D7" s="1" t="s">
        <v>6</v>
      </c>
      <c r="E7" s="1"/>
      <c r="F7" s="26">
        <f t="shared" ref="F7:F15" si="0">E7*C7</f>
        <v>0</v>
      </c>
    </row>
    <row r="8" spans="1:6" ht="30" customHeight="1">
      <c r="A8" s="25">
        <v>3</v>
      </c>
      <c r="B8" s="2" t="s">
        <v>11</v>
      </c>
      <c r="C8" s="1">
        <v>1</v>
      </c>
      <c r="D8" s="1" t="s">
        <v>6</v>
      </c>
      <c r="E8" s="1"/>
      <c r="F8" s="26">
        <f t="shared" si="0"/>
        <v>0</v>
      </c>
    </row>
    <row r="9" spans="1:6" ht="30" customHeight="1">
      <c r="A9" s="25">
        <v>4</v>
      </c>
      <c r="B9" s="2" t="s">
        <v>12</v>
      </c>
      <c r="C9" s="1">
        <v>20</v>
      </c>
      <c r="D9" s="1" t="s">
        <v>0</v>
      </c>
      <c r="E9" s="1"/>
      <c r="F9" s="26">
        <f t="shared" si="0"/>
        <v>0</v>
      </c>
    </row>
    <row r="10" spans="1:6" ht="30" customHeight="1">
      <c r="A10" s="25">
        <v>5</v>
      </c>
      <c r="B10" s="2" t="s">
        <v>13</v>
      </c>
      <c r="C10" s="1">
        <v>20</v>
      </c>
      <c r="D10" s="1" t="s">
        <v>0</v>
      </c>
      <c r="E10" s="1"/>
      <c r="F10" s="26">
        <f t="shared" si="0"/>
        <v>0</v>
      </c>
    </row>
    <row r="11" spans="1:6" ht="30" customHeight="1">
      <c r="A11" s="25">
        <v>6</v>
      </c>
      <c r="B11" s="2" t="s">
        <v>24</v>
      </c>
      <c r="C11" s="1">
        <v>3673</v>
      </c>
      <c r="D11" s="1" t="s">
        <v>14</v>
      </c>
      <c r="E11" s="1"/>
      <c r="F11" s="26">
        <f t="shared" si="0"/>
        <v>0</v>
      </c>
    </row>
    <row r="12" spans="1:6" ht="30" customHeight="1">
      <c r="A12" s="25">
        <v>7</v>
      </c>
      <c r="B12" s="2" t="s">
        <v>16</v>
      </c>
      <c r="C12" s="1">
        <f>C11</f>
        <v>3673</v>
      </c>
      <c r="D12" s="1" t="s">
        <v>14</v>
      </c>
      <c r="E12" s="1"/>
      <c r="F12" s="26">
        <f>E12*C12</f>
        <v>0</v>
      </c>
    </row>
    <row r="13" spans="1:6" ht="30" customHeight="1">
      <c r="A13" s="25">
        <v>8</v>
      </c>
      <c r="B13" s="2" t="s">
        <v>17</v>
      </c>
      <c r="C13" s="1">
        <f>C12</f>
        <v>3673</v>
      </c>
      <c r="D13" s="1" t="s">
        <v>14</v>
      </c>
      <c r="E13" s="1"/>
      <c r="F13" s="26">
        <f>E13*C13</f>
        <v>0</v>
      </c>
    </row>
    <row r="14" spans="1:6" ht="30" customHeight="1">
      <c r="A14" s="25">
        <v>9</v>
      </c>
      <c r="B14" s="2" t="s">
        <v>58</v>
      </c>
      <c r="C14" s="1">
        <f>C13</f>
        <v>3673</v>
      </c>
      <c r="D14" s="1" t="s">
        <v>14</v>
      </c>
      <c r="E14" s="1"/>
      <c r="F14" s="26">
        <f t="shared" si="0"/>
        <v>0</v>
      </c>
    </row>
    <row r="15" spans="1:6" ht="30" customHeight="1">
      <c r="A15" s="31">
        <v>10</v>
      </c>
      <c r="B15" s="9" t="s">
        <v>59</v>
      </c>
      <c r="C15" s="10">
        <v>854</v>
      </c>
      <c r="D15" s="10" t="s">
        <v>14</v>
      </c>
      <c r="E15" s="10"/>
      <c r="F15" s="32">
        <f t="shared" si="0"/>
        <v>0</v>
      </c>
    </row>
    <row r="16" spans="1:6" ht="30" customHeight="1">
      <c r="A16" s="25">
        <v>11</v>
      </c>
      <c r="B16" s="2" t="s">
        <v>55</v>
      </c>
      <c r="C16" s="1">
        <f>C15</f>
        <v>854</v>
      </c>
      <c r="D16" s="1" t="s">
        <v>14</v>
      </c>
      <c r="E16" s="1"/>
      <c r="F16" s="26">
        <f>E16*C16</f>
        <v>0</v>
      </c>
    </row>
    <row r="17" spans="1:6" ht="30" customHeight="1">
      <c r="A17" s="25">
        <v>12</v>
      </c>
      <c r="B17" s="2" t="s">
        <v>17</v>
      </c>
      <c r="C17" s="1">
        <f>C16</f>
        <v>854</v>
      </c>
      <c r="D17" s="1" t="s">
        <v>14</v>
      </c>
      <c r="E17" s="1"/>
      <c r="F17" s="26">
        <f>E17*C17</f>
        <v>0</v>
      </c>
    </row>
    <row r="18" spans="1:6" ht="30" customHeight="1">
      <c r="A18" s="25">
        <v>13</v>
      </c>
      <c r="B18" s="2" t="s">
        <v>56</v>
      </c>
      <c r="C18" s="1">
        <f>C17</f>
        <v>854</v>
      </c>
      <c r="D18" s="1" t="s">
        <v>14</v>
      </c>
      <c r="E18" s="1"/>
      <c r="F18" s="26">
        <f t="shared" ref="F18" si="1">E18*C18</f>
        <v>0</v>
      </c>
    </row>
    <row r="19" spans="1:6" ht="30" customHeight="1" thickBot="1">
      <c r="A19" s="49">
        <v>14</v>
      </c>
      <c r="B19" s="50" t="s">
        <v>60</v>
      </c>
      <c r="C19" s="51">
        <v>1</v>
      </c>
      <c r="D19" s="51" t="s">
        <v>6</v>
      </c>
      <c r="E19" s="51"/>
      <c r="F19" s="52">
        <f t="shared" ref="F19" si="2">E19*C19</f>
        <v>0</v>
      </c>
    </row>
    <row r="20" spans="1:6" ht="30" customHeight="1">
      <c r="A20" s="62"/>
      <c r="B20" s="21" t="s">
        <v>19</v>
      </c>
      <c r="C20" s="22"/>
      <c r="D20" s="22"/>
      <c r="E20" s="22"/>
      <c r="F20" s="23">
        <f>SUM(F6:F19)</f>
        <v>0</v>
      </c>
    </row>
    <row r="21" spans="1:6" ht="30" customHeight="1">
      <c r="A21" s="63"/>
      <c r="B21" s="15" t="s">
        <v>20</v>
      </c>
      <c r="C21" s="4"/>
      <c r="D21" s="4"/>
      <c r="E21" s="5">
        <v>0.06</v>
      </c>
      <c r="F21" s="16">
        <f>E21*F20</f>
        <v>0</v>
      </c>
    </row>
    <row r="22" spans="1:6" ht="30" customHeight="1" thickBot="1">
      <c r="A22" s="64"/>
      <c r="B22" s="17" t="s">
        <v>21</v>
      </c>
      <c r="C22" s="18"/>
      <c r="D22" s="18"/>
      <c r="E22" s="19"/>
      <c r="F22" s="20">
        <f>F21+F20</f>
        <v>0</v>
      </c>
    </row>
    <row r="23" spans="1:6" ht="30" customHeight="1">
      <c r="A23" s="37"/>
      <c r="B23" s="36"/>
      <c r="C23" s="37"/>
      <c r="D23" s="37"/>
      <c r="E23" s="38"/>
      <c r="F23" s="39"/>
    </row>
  </sheetData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&amp;RTranche 5
Résidence DDL
</oddHeader>
    <oddFooter xml:space="preserve">&amp;CDQE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8A74F-C5E6-4C42-976A-9DA0991C18CF}">
  <dimension ref="A1:F18"/>
  <sheetViews>
    <sheetView zoomScaleNormal="100" workbookViewId="0">
      <selection activeCell="H7" sqref="H7"/>
    </sheetView>
  </sheetViews>
  <sheetFormatPr baseColWidth="10" defaultRowHeight="14.25"/>
  <cols>
    <col min="2" max="2" width="29.25" customWidth="1"/>
    <col min="3" max="3" width="8.375" customWidth="1"/>
    <col min="6" max="6" width="14.875" bestFit="1" customWidth="1"/>
  </cols>
  <sheetData>
    <row r="1" spans="1:6">
      <c r="A1" s="55"/>
      <c r="B1" s="56"/>
      <c r="C1" s="56"/>
      <c r="D1" s="56"/>
      <c r="E1" s="56"/>
      <c r="F1" s="57"/>
    </row>
    <row r="2" spans="1:6" ht="15">
      <c r="A2" s="58"/>
      <c r="B2" s="59" t="s">
        <v>74</v>
      </c>
      <c r="F2" s="60"/>
    </row>
    <row r="3" spans="1:6" ht="15">
      <c r="A3" s="58"/>
      <c r="B3" s="61" t="s">
        <v>37</v>
      </c>
      <c r="F3" s="60"/>
    </row>
    <row r="4" spans="1:6" ht="15" thickBot="1">
      <c r="A4" s="58"/>
      <c r="F4" s="60"/>
    </row>
    <row r="5" spans="1:6" ht="15" thickBot="1">
      <c r="A5" s="33" t="s">
        <v>5</v>
      </c>
      <c r="B5" s="34" t="s">
        <v>2</v>
      </c>
      <c r="C5" s="34" t="s">
        <v>4</v>
      </c>
      <c r="D5" s="34" t="s">
        <v>8</v>
      </c>
      <c r="E5" s="34" t="s">
        <v>7</v>
      </c>
      <c r="F5" s="35" t="s">
        <v>9</v>
      </c>
    </row>
    <row r="6" spans="1:6" ht="30" customHeight="1">
      <c r="A6" s="31">
        <v>1</v>
      </c>
      <c r="B6" s="9" t="s">
        <v>3</v>
      </c>
      <c r="C6" s="10">
        <v>1</v>
      </c>
      <c r="D6" s="10" t="s">
        <v>6</v>
      </c>
      <c r="E6" s="10"/>
      <c r="F6" s="32">
        <f>E6*C6</f>
        <v>0</v>
      </c>
    </row>
    <row r="7" spans="1:6" ht="30" customHeight="1">
      <c r="A7" s="25">
        <v>2</v>
      </c>
      <c r="B7" s="2" t="s">
        <v>10</v>
      </c>
      <c r="C7" s="1">
        <v>1</v>
      </c>
      <c r="D7" s="1" t="s">
        <v>6</v>
      </c>
      <c r="E7" s="1"/>
      <c r="F7" s="26">
        <f t="shared" ref="F7:F12" si="0">E7*C7</f>
        <v>0</v>
      </c>
    </row>
    <row r="8" spans="1:6" ht="30" customHeight="1">
      <c r="A8" s="25">
        <v>3</v>
      </c>
      <c r="B8" s="2" t="s">
        <v>11</v>
      </c>
      <c r="C8" s="1">
        <v>1</v>
      </c>
      <c r="D8" s="1" t="s">
        <v>6</v>
      </c>
      <c r="E8" s="1"/>
      <c r="F8" s="26">
        <f t="shared" si="0"/>
        <v>0</v>
      </c>
    </row>
    <row r="9" spans="1:6" ht="30" customHeight="1">
      <c r="A9" s="25">
        <v>4</v>
      </c>
      <c r="B9" s="2" t="s">
        <v>24</v>
      </c>
      <c r="C9" s="1">
        <f>1050+140+140</f>
        <v>1330</v>
      </c>
      <c r="D9" s="1" t="s">
        <v>14</v>
      </c>
      <c r="E9" s="1"/>
      <c r="F9" s="26">
        <f t="shared" si="0"/>
        <v>0</v>
      </c>
    </row>
    <row r="10" spans="1:6" ht="30" customHeight="1">
      <c r="A10" s="25">
        <v>5</v>
      </c>
      <c r="B10" s="2" t="s">
        <v>16</v>
      </c>
      <c r="C10" s="1">
        <f>C9</f>
        <v>1330</v>
      </c>
      <c r="D10" s="1" t="s">
        <v>14</v>
      </c>
      <c r="E10" s="1"/>
      <c r="F10" s="26">
        <f>E10*C10</f>
        <v>0</v>
      </c>
    </row>
    <row r="11" spans="1:6" ht="30" customHeight="1">
      <c r="A11" s="25">
        <v>6</v>
      </c>
      <c r="B11" s="2" t="s">
        <v>17</v>
      </c>
      <c r="C11" s="1">
        <f>C10</f>
        <v>1330</v>
      </c>
      <c r="D11" s="1" t="s">
        <v>14</v>
      </c>
      <c r="E11" s="1"/>
      <c r="F11" s="26">
        <f>E11*C11</f>
        <v>0</v>
      </c>
    </row>
    <row r="12" spans="1:6" ht="30" customHeight="1">
      <c r="A12" s="25">
        <v>7</v>
      </c>
      <c r="B12" s="2" t="s">
        <v>25</v>
      </c>
      <c r="C12" s="1">
        <f>C11</f>
        <v>1330</v>
      </c>
      <c r="D12" s="1" t="s">
        <v>14</v>
      </c>
      <c r="E12" s="1"/>
      <c r="F12" s="26">
        <f t="shared" si="0"/>
        <v>0</v>
      </c>
    </row>
    <row r="13" spans="1:6" ht="30" customHeight="1">
      <c r="A13" s="31">
        <v>10</v>
      </c>
      <c r="B13" s="9" t="s">
        <v>36</v>
      </c>
      <c r="C13" s="10">
        <v>250</v>
      </c>
      <c r="D13" s="10" t="s">
        <v>14</v>
      </c>
      <c r="E13" s="10"/>
      <c r="F13" s="32">
        <f>E13*C13</f>
        <v>0</v>
      </c>
    </row>
    <row r="14" spans="1:6" ht="30" customHeight="1" thickBot="1">
      <c r="A14" s="27">
        <v>11</v>
      </c>
      <c r="B14" s="28" t="s">
        <v>68</v>
      </c>
      <c r="C14" s="29">
        <f>C13</f>
        <v>250</v>
      </c>
      <c r="D14" s="29" t="s">
        <v>14</v>
      </c>
      <c r="E14" s="29"/>
      <c r="F14" s="30">
        <f>E14*C14</f>
        <v>0</v>
      </c>
    </row>
    <row r="15" spans="1:6" ht="30" customHeight="1">
      <c r="A15" s="62"/>
      <c r="B15" s="21" t="s">
        <v>19</v>
      </c>
      <c r="C15" s="22"/>
      <c r="D15" s="22"/>
      <c r="E15" s="22"/>
      <c r="F15" s="23">
        <f>SUM(F6:F12)</f>
        <v>0</v>
      </c>
    </row>
    <row r="16" spans="1:6" ht="30" customHeight="1">
      <c r="A16" s="63"/>
      <c r="B16" s="15" t="s">
        <v>20</v>
      </c>
      <c r="C16" s="4"/>
      <c r="D16" s="4"/>
      <c r="E16" s="5">
        <v>0.06</v>
      </c>
      <c r="F16" s="16">
        <f>E16*F15</f>
        <v>0</v>
      </c>
    </row>
    <row r="17" spans="1:6" ht="30" customHeight="1" thickBot="1">
      <c r="A17" s="64"/>
      <c r="B17" s="17" t="s">
        <v>21</v>
      </c>
      <c r="C17" s="18"/>
      <c r="D17" s="18"/>
      <c r="E17" s="19"/>
      <c r="F17" s="20">
        <f>F16+F15</f>
        <v>0</v>
      </c>
    </row>
    <row r="18" spans="1:6" ht="30" customHeight="1">
      <c r="A18" s="37"/>
      <c r="B18" s="36"/>
      <c r="C18" s="37"/>
      <c r="D18" s="37"/>
      <c r="E18" s="38"/>
      <c r="F18" s="39"/>
    </row>
  </sheetData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&amp;RTranche 6
Résidence Fresno
</oddHeader>
    <oddFooter xml:space="preserve">&amp;CDQE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9D0C-3824-4E20-9910-55EDB0FDDD87}">
  <dimension ref="A1:F15"/>
  <sheetViews>
    <sheetView zoomScaleNormal="100" workbookViewId="0">
      <selection activeCell="E11" sqref="E11"/>
    </sheetView>
  </sheetViews>
  <sheetFormatPr baseColWidth="10" defaultRowHeight="14.25"/>
  <cols>
    <col min="2" max="2" width="19" bestFit="1" customWidth="1"/>
    <col min="3" max="3" width="15.875" bestFit="1" customWidth="1"/>
    <col min="4" max="4" width="10.25" bestFit="1" customWidth="1"/>
    <col min="5" max="5" width="12.25" bestFit="1" customWidth="1"/>
  </cols>
  <sheetData>
    <row r="1" spans="1:6">
      <c r="B1" t="s">
        <v>77</v>
      </c>
    </row>
    <row r="2" spans="1:6">
      <c r="B2" t="s">
        <v>78</v>
      </c>
    </row>
    <row r="3" spans="1:6" ht="15" thickBot="1"/>
    <row r="4" spans="1:6" ht="15" thickBot="1">
      <c r="A4" s="70" t="s">
        <v>75</v>
      </c>
      <c r="B4" s="71" t="s">
        <v>38</v>
      </c>
      <c r="C4" s="72" t="s">
        <v>39</v>
      </c>
      <c r="D4" s="72" t="s">
        <v>20</v>
      </c>
      <c r="E4" s="73" t="s">
        <v>40</v>
      </c>
      <c r="F4" s="74" t="s">
        <v>61</v>
      </c>
    </row>
    <row r="5" spans="1:6">
      <c r="A5" s="75">
        <v>1</v>
      </c>
      <c r="B5" s="68" t="s">
        <v>41</v>
      </c>
      <c r="C5" s="3">
        <f>Barbara!F17</f>
        <v>0</v>
      </c>
      <c r="D5" s="3">
        <f>6%*C5</f>
        <v>0</v>
      </c>
      <c r="E5" s="26">
        <f>D5+C5</f>
        <v>0</v>
      </c>
      <c r="F5" s="53" t="s">
        <v>62</v>
      </c>
    </row>
    <row r="6" spans="1:6">
      <c r="A6" s="75">
        <v>2</v>
      </c>
      <c r="B6" s="68" t="s">
        <v>42</v>
      </c>
      <c r="C6" s="3">
        <f>Piaf!F23</f>
        <v>0</v>
      </c>
      <c r="D6" s="3">
        <f t="shared" ref="D6:D10" si="0">6%*C6</f>
        <v>0</v>
      </c>
      <c r="E6" s="26">
        <f t="shared" ref="E6:E10" si="1">D6+C6</f>
        <v>0</v>
      </c>
      <c r="F6" s="53" t="s">
        <v>63</v>
      </c>
    </row>
    <row r="7" spans="1:6">
      <c r="A7" s="75">
        <v>3</v>
      </c>
      <c r="B7" s="68" t="s">
        <v>43</v>
      </c>
      <c r="C7" s="3">
        <f>Piditéré!F18</f>
        <v>0</v>
      </c>
      <c r="D7" s="3">
        <f>6%*C7</f>
        <v>0</v>
      </c>
      <c r="E7" s="26">
        <f t="shared" si="1"/>
        <v>0</v>
      </c>
      <c r="F7" s="53" t="s">
        <v>64</v>
      </c>
    </row>
    <row r="8" spans="1:6">
      <c r="A8" s="75">
        <v>4</v>
      </c>
      <c r="B8" s="68" t="s">
        <v>44</v>
      </c>
      <c r="C8" s="3">
        <f>Rédika!F14</f>
        <v>0</v>
      </c>
      <c r="D8" s="3">
        <f t="shared" si="0"/>
        <v>0</v>
      </c>
      <c r="E8" s="26">
        <f t="shared" si="1"/>
        <v>0</v>
      </c>
      <c r="F8" s="53" t="s">
        <v>65</v>
      </c>
    </row>
    <row r="9" spans="1:6">
      <c r="A9" s="75">
        <v>5</v>
      </c>
      <c r="B9" s="68" t="s">
        <v>45</v>
      </c>
      <c r="C9" s="3">
        <f>DDL!F20</f>
        <v>0</v>
      </c>
      <c r="D9" s="3">
        <f t="shared" si="0"/>
        <v>0</v>
      </c>
      <c r="E9" s="26">
        <f t="shared" si="1"/>
        <v>0</v>
      </c>
      <c r="F9" s="53" t="s">
        <v>66</v>
      </c>
    </row>
    <row r="10" spans="1:6" ht="15" thickBot="1">
      <c r="A10" s="76">
        <v>6</v>
      </c>
      <c r="B10" s="69" t="s">
        <v>46</v>
      </c>
      <c r="C10" s="46">
        <f>Fresno!F15</f>
        <v>0</v>
      </c>
      <c r="D10" s="46">
        <f t="shared" si="0"/>
        <v>0</v>
      </c>
      <c r="E10" s="30">
        <f t="shared" si="1"/>
        <v>0</v>
      </c>
      <c r="F10" s="54" t="s">
        <v>63</v>
      </c>
    </row>
    <row r="11" spans="1:6" ht="15.75" thickBot="1">
      <c r="B11" s="77" t="s">
        <v>47</v>
      </c>
      <c r="C11" s="78">
        <f>SUM(C5:C10)</f>
        <v>0</v>
      </c>
      <c r="D11" s="78">
        <f>SUM(D5:D10)</f>
        <v>0</v>
      </c>
      <c r="E11" s="79">
        <f>D11+C11</f>
        <v>0</v>
      </c>
    </row>
    <row r="13" spans="1:6" ht="15" thickBot="1"/>
    <row r="14" spans="1:6">
      <c r="B14" s="24" t="s">
        <v>76</v>
      </c>
      <c r="C14" s="83">
        <f>Rédika!F21</f>
        <v>0</v>
      </c>
      <c r="D14" s="83">
        <f>6%*C14</f>
        <v>0</v>
      </c>
      <c r="E14" s="67">
        <f t="shared" ref="E14" si="2">D14+C14</f>
        <v>0</v>
      </c>
    </row>
    <row r="15" spans="1:6" ht="15.75" thickBot="1">
      <c r="B15" s="80" t="s">
        <v>47</v>
      </c>
      <c r="C15" s="81">
        <f>SUM(C11:C14)</f>
        <v>0</v>
      </c>
      <c r="D15" s="81">
        <f>SUM(D11:D14)</f>
        <v>0</v>
      </c>
      <c r="E15" s="82">
        <f>D15+C15</f>
        <v>0</v>
      </c>
    </row>
  </sheetData>
  <pageMargins left="0.7" right="0.7" top="0.75" bottom="0.75" header="0.3" footer="0.3"/>
  <pageSetup paperSize="9" scale="94" orientation="portrait" r:id="rId1"/>
  <headerFooter>
    <oddHeader xml:space="preserve">&amp;LITECHSS&amp;CReprise des parkings de 6 résidences
&amp;RSynthèse des 6 tranches
</oddHeader>
    <oddFooter xml:space="preserve">&amp;CDQE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Barbara</vt:lpstr>
      <vt:lpstr>Piaf</vt:lpstr>
      <vt:lpstr>Piditéré</vt:lpstr>
      <vt:lpstr>Rédika</vt:lpstr>
      <vt:lpstr>DDL</vt:lpstr>
      <vt:lpstr>Fresno</vt:lpstr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Obrembski</dc:creator>
  <cp:lastModifiedBy>Hugues BERNARD</cp:lastModifiedBy>
  <cp:lastPrinted>2025-04-30T04:24:48Z</cp:lastPrinted>
  <dcterms:created xsi:type="dcterms:W3CDTF">2025-04-21T00:37:04Z</dcterms:created>
  <dcterms:modified xsi:type="dcterms:W3CDTF">2025-05-05T21:45:13Z</dcterms:modified>
</cp:coreProperties>
</file>