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3\Requalification PLM 1&amp;2\DCE final\Lots 08C-08D-25 CLOTURES PORTAILS EV\Pièces Lot 25\"/>
    </mc:Choice>
  </mc:AlternateContent>
  <bookViews>
    <workbookView xWindow="0" yWindow="0" windowWidth="24240" windowHeight="10020" tabRatio="1000"/>
  </bookViews>
  <sheets>
    <sheet name="DPGF LOT 25-ESPACES V, MOB UR" sheetId="1" r:id="rId1"/>
  </sheets>
  <definedNames>
    <definedName name="BASEPRIX">#REF!</definedName>
    <definedName name="_xlnm.Print_Titles" localSheetId="0">'DPGF LOT 25-ESPACES V, MOB UR'!$1:$10</definedName>
    <definedName name="_xlnm.Print_Area" localSheetId="0">'DPGF LOT 25-ESPACES V, MOB UR'!$B$1:$P$73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65" i="1" l="1"/>
  <c r="G65" i="1"/>
  <c r="M62" i="1"/>
  <c r="M71" i="1" s="1"/>
  <c r="G62" i="1"/>
  <c r="G71" i="1" s="1"/>
  <c r="M61" i="1"/>
  <c r="G61" i="1"/>
  <c r="M60" i="1"/>
  <c r="G60" i="1"/>
  <c r="M59" i="1"/>
  <c r="G59" i="1"/>
  <c r="J56" i="1"/>
  <c r="J71" i="1" s="1"/>
  <c r="G56" i="1"/>
  <c r="P55" i="1"/>
  <c r="M55" i="1"/>
  <c r="G55" i="1"/>
  <c r="M54" i="1"/>
  <c r="G54" i="1"/>
  <c r="M53" i="1"/>
  <c r="G53" i="1"/>
  <c r="M52" i="1"/>
  <c r="G52" i="1"/>
  <c r="G49" i="1"/>
  <c r="P46" i="1"/>
  <c r="M46" i="1"/>
  <c r="J46" i="1"/>
  <c r="G46" i="1"/>
  <c r="P45" i="1"/>
  <c r="G45" i="1"/>
  <c r="J44" i="1"/>
  <c r="G44" i="1"/>
  <c r="P43" i="1"/>
  <c r="G43" i="1"/>
  <c r="P42" i="1"/>
  <c r="P71" i="1" s="1"/>
  <c r="G42" i="1"/>
  <c r="P41" i="1"/>
  <c r="G41" i="1"/>
  <c r="P40" i="1"/>
  <c r="G40" i="1"/>
  <c r="P39" i="1"/>
  <c r="G39" i="1"/>
  <c r="P38" i="1"/>
  <c r="J38" i="1"/>
  <c r="G38" i="1"/>
  <c r="P37" i="1"/>
  <c r="M37" i="1"/>
  <c r="G37" i="1"/>
  <c r="J36" i="1"/>
  <c r="G36" i="1"/>
  <c r="J35" i="1"/>
  <c r="G35" i="1"/>
  <c r="M34" i="1"/>
  <c r="G34" i="1"/>
  <c r="P31" i="1"/>
  <c r="M31" i="1"/>
  <c r="J31" i="1"/>
  <c r="G31" i="1"/>
  <c r="P30" i="1"/>
  <c r="G30" i="1"/>
  <c r="J29" i="1"/>
  <c r="G29" i="1"/>
  <c r="P28" i="1"/>
  <c r="G28" i="1"/>
  <c r="P27" i="1"/>
  <c r="J27" i="1"/>
  <c r="G27" i="1"/>
  <c r="P24" i="1"/>
  <c r="M24" i="1"/>
  <c r="J24" i="1"/>
  <c r="G24" i="1"/>
  <c r="P23" i="1"/>
  <c r="G23" i="1"/>
  <c r="J22" i="1"/>
  <c r="G22" i="1"/>
  <c r="P21" i="1"/>
  <c r="G21" i="1"/>
  <c r="P20" i="1"/>
  <c r="J20" i="1"/>
  <c r="G20" i="1"/>
  <c r="G17" i="1"/>
  <c r="G16" i="1"/>
  <c r="G15" i="1"/>
  <c r="G11" i="1"/>
  <c r="P76" i="1" l="1"/>
</calcChain>
</file>

<file path=xl/sharedStrings.xml><?xml version="1.0" encoding="utf-8"?>
<sst xmlns="http://schemas.openxmlformats.org/spreadsheetml/2006/main" count="150" uniqueCount="120">
  <si>
    <t>25,6,1</t>
    <phoneticPr fontId="6" type="noConversion"/>
  </si>
  <si>
    <t>25,6,2</t>
    <phoneticPr fontId="6" type="noConversion"/>
  </si>
  <si>
    <t>25,6,3</t>
    <phoneticPr fontId="6" type="noConversion"/>
  </si>
  <si>
    <t>25,6,4</t>
    <phoneticPr fontId="6" type="noConversion"/>
  </si>
  <si>
    <t>25,6,5</t>
    <phoneticPr fontId="6" type="noConversion"/>
  </si>
  <si>
    <t>25,7,1</t>
    <phoneticPr fontId="6" type="noConversion"/>
  </si>
  <si>
    <t>25,7,2</t>
    <phoneticPr fontId="6" type="noConversion"/>
  </si>
  <si>
    <t>25,7,3</t>
    <phoneticPr fontId="6" type="noConversion"/>
  </si>
  <si>
    <t>25,7,4</t>
    <phoneticPr fontId="6" type="noConversion"/>
  </si>
  <si>
    <t>25,8,1</t>
    <phoneticPr fontId="6" type="noConversion"/>
  </si>
  <si>
    <t xml:space="preserve">Mise en place et installation de chantier </t>
    <phoneticPr fontId="6" type="noConversion"/>
  </si>
  <si>
    <t>25,5,1</t>
    <phoneticPr fontId="6" type="noConversion"/>
  </si>
  <si>
    <t>L’entretien des plantatIons des espaces collectifs et publics sur 12 mois</t>
    <phoneticPr fontId="6" type="noConversion"/>
  </si>
  <si>
    <t>FT</t>
    <phoneticPr fontId="6" type="noConversion"/>
  </si>
  <si>
    <t>25,1,1</t>
    <phoneticPr fontId="6" type="noConversion"/>
  </si>
  <si>
    <t>25,1,2</t>
    <phoneticPr fontId="6" type="noConversion"/>
  </si>
  <si>
    <t>1.4 FOURNITURE ET PLANTATION DES VÉGÉTAUX Y COMPRIS TRIPODES, SYSTÈMES ANTI RACINAIRES POUR LES ARBRES ET PALMIERS ET MULCH POUR TOUTES LES ESPÈCES</t>
    <phoneticPr fontId="6" type="noConversion"/>
  </si>
  <si>
    <t>Mise en place des fosses de plantation pour les arbres fruitiers (1X1X1)</t>
    <phoneticPr fontId="6" type="noConversion"/>
  </si>
  <si>
    <t>Fourniture et mise en place de la terre végétale pour les fosses</t>
    <phoneticPr fontId="6" type="noConversion"/>
  </si>
  <si>
    <r>
      <t xml:space="preserve">Tabebuia rose, </t>
    </r>
    <r>
      <rPr>
        <b/>
        <sz val="10"/>
        <color indexed="8"/>
        <rFont val="Trebuchet MS"/>
      </rPr>
      <t>hauteur totale 2 m minimum hors sol</t>
    </r>
    <phoneticPr fontId="6" type="noConversion"/>
  </si>
  <si>
    <t>U</t>
    <phoneticPr fontId="6" type="noConversion"/>
  </si>
  <si>
    <t>Fourniture et mise en place de la terre végétale pour les fosses</t>
    <phoneticPr fontId="6" type="noConversion"/>
  </si>
  <si>
    <t>Mise en place des nivellements engazonnement (10cm)</t>
    <phoneticPr fontId="6" type="noConversion"/>
  </si>
  <si>
    <t>m3</t>
    <phoneticPr fontId="6" type="noConversion"/>
  </si>
  <si>
    <t>m3</t>
    <phoneticPr fontId="6" type="noConversion"/>
  </si>
  <si>
    <r>
      <t>Plantes (panachage de</t>
    </r>
    <r>
      <rPr>
        <b/>
        <i/>
        <sz val="10"/>
        <rFont val="Trebuchet MS"/>
      </rPr>
      <t xml:space="preserve"> Cordylines</t>
    </r>
    <r>
      <rPr>
        <b/>
        <sz val="10"/>
        <rFont val="Trebuchet MS"/>
      </rPr>
      <t xml:space="preserve"> et </t>
    </r>
    <r>
      <rPr>
        <b/>
        <i/>
        <sz val="10"/>
        <rFont val="Trebuchet MS"/>
      </rPr>
      <t>Croton</t>
    </r>
    <r>
      <rPr>
        <b/>
        <sz val="10"/>
        <rFont val="Trebuchet MS"/>
      </rPr>
      <t>s) 4U au ml</t>
    </r>
    <phoneticPr fontId="6" type="noConversion"/>
  </si>
  <si>
    <t>Dalles alvéolaires de béton y compris bordures de béton (sur sol préparé lot VRD) Duplex et collectif O</t>
    <phoneticPr fontId="6" type="noConversion"/>
  </si>
  <si>
    <t>Fourniture et mise en place de la terre végétale des couvre-sols de la Micro-forêt urbaine</t>
  </si>
  <si>
    <t>1.5 PARACHÈVEMENT VÉGÉTAUX DES ESPACES COLLECTIFS ET PUBLICS SUR 12 MOIS</t>
    <phoneticPr fontId="6" type="noConversion"/>
  </si>
  <si>
    <r>
      <t xml:space="preserve">Palmier : Cyphophoenix elegans, </t>
    </r>
    <r>
      <rPr>
        <b/>
        <sz val="10"/>
        <color indexed="8"/>
        <rFont val="Trebuchet MS"/>
      </rPr>
      <t>hauteur totale 1,5 m minimum hors sol</t>
    </r>
    <phoneticPr fontId="6" type="noConversion"/>
  </si>
  <si>
    <r>
      <t xml:space="preserve">Barringtonia asiatica,  </t>
    </r>
    <r>
      <rPr>
        <b/>
        <sz val="10"/>
        <color indexed="8"/>
        <rFont val="Trebuchet MS"/>
      </rPr>
      <t>hauteur totale 4 m minimum hors sol</t>
    </r>
    <phoneticPr fontId="6" type="noConversion"/>
  </si>
  <si>
    <t>25,4,4</t>
    <phoneticPr fontId="6" type="noConversion"/>
  </si>
  <si>
    <t>25,4,5</t>
    <phoneticPr fontId="6" type="noConversion"/>
  </si>
  <si>
    <t>25,4,10</t>
    <phoneticPr fontId="6" type="noConversion"/>
  </si>
  <si>
    <t>25,4.11</t>
    <phoneticPr fontId="6" type="noConversion"/>
  </si>
  <si>
    <t>25,4,12</t>
    <phoneticPr fontId="6" type="noConversion"/>
  </si>
  <si>
    <t>25,4,13</t>
    <phoneticPr fontId="6" type="noConversion"/>
  </si>
  <si>
    <t>Fourniture et plantation arbres fruitiers</t>
    <phoneticPr fontId="6" type="noConversion"/>
  </si>
  <si>
    <t>Fourniture et mise en place de la terre végétale engazonnement</t>
    <phoneticPr fontId="6" type="noConversion"/>
  </si>
  <si>
    <r>
      <t>Buffalo,</t>
    </r>
    <r>
      <rPr>
        <b/>
        <sz val="10"/>
        <rFont val="Trebuchet MS"/>
      </rPr>
      <t xml:space="preserve"> 9 mottes par m2 minimum</t>
    </r>
    <phoneticPr fontId="6" type="noConversion"/>
  </si>
  <si>
    <t>Mise en place des nivellements (10cm)</t>
    <phoneticPr fontId="6" type="noConversion"/>
  </si>
  <si>
    <t>m2</t>
    <phoneticPr fontId="6" type="noConversion"/>
  </si>
  <si>
    <r>
      <t>Palmier : Chambeyronia macrocarpa</t>
    </r>
    <r>
      <rPr>
        <b/>
        <sz val="10"/>
        <color indexed="8"/>
        <rFont val="Trebuchet MS"/>
      </rPr>
      <t>, hauteur totale 2 m à 3 m minimum hors sol</t>
    </r>
    <phoneticPr fontId="6" type="noConversion"/>
  </si>
  <si>
    <r>
      <t>Cycas revoluta,</t>
    </r>
    <r>
      <rPr>
        <b/>
        <sz val="10"/>
        <color indexed="8"/>
        <rFont val="Trebuchet MS"/>
      </rPr>
      <t xml:space="preserve"> hauteur totale 1 m minimum hors sol</t>
    </r>
    <phoneticPr fontId="6" type="noConversion"/>
  </si>
  <si>
    <t>Dalles alvéolaires de béton y compris bordures de béton (sur sol préparé lot VRD) Stationnement Lapérouse</t>
    <phoneticPr fontId="6" type="noConversion"/>
  </si>
  <si>
    <t>Forfait</t>
    <phoneticPr fontId="6" type="noConversion"/>
  </si>
  <si>
    <t>PM</t>
    <phoneticPr fontId="6" type="noConversion"/>
  </si>
  <si>
    <t>FT</t>
    <phoneticPr fontId="6" type="noConversion"/>
  </si>
  <si>
    <t>Nettoyage des zones</t>
    <phoneticPr fontId="6" type="noConversion"/>
  </si>
  <si>
    <t>Mise en place des nivellements (10cm)</t>
  </si>
  <si>
    <t>m3</t>
  </si>
  <si>
    <t>Fourniture et mise en place de la terre végétale pour les fosses de la Micro-forêt urbaine</t>
    <phoneticPr fontId="6" type="noConversion"/>
  </si>
  <si>
    <t>TOTAL</t>
  </si>
  <si>
    <t>PAYSAGE ET AMÉNAGEMENTS EXTERIEURS</t>
    <phoneticPr fontId="6" type="noConversion"/>
  </si>
  <si>
    <t>Banc avec dossier modèle Francis / Collection AccentUrba (1800 cm)</t>
    <phoneticPr fontId="6" type="noConversion"/>
  </si>
  <si>
    <t>DESIGNATION DES OUVRAGES</t>
  </si>
  <si>
    <t>U</t>
  </si>
  <si>
    <t>P.U</t>
  </si>
  <si>
    <t>QUANT</t>
  </si>
  <si>
    <t xml:space="preserve"> </t>
  </si>
  <si>
    <t>FT</t>
  </si>
  <si>
    <t>1.6 MOBILIER URBAIN</t>
    <phoneticPr fontId="6" type="noConversion"/>
  </si>
  <si>
    <t>Mise en place des fosses de plantation (arbres et palmiers: 1,5X1,5X1,5)</t>
    <phoneticPr fontId="6" type="noConversion"/>
  </si>
  <si>
    <t>25,1,3</t>
    <phoneticPr fontId="6" type="noConversion"/>
  </si>
  <si>
    <t>25,2,1</t>
    <phoneticPr fontId="6" type="noConversion"/>
  </si>
  <si>
    <t>25,2,2</t>
    <phoneticPr fontId="6" type="noConversion"/>
  </si>
  <si>
    <t>25,2,3</t>
    <phoneticPr fontId="6" type="noConversion"/>
  </si>
  <si>
    <t>25,2,4</t>
    <phoneticPr fontId="6" type="noConversion"/>
  </si>
  <si>
    <t>25,2,5</t>
    <phoneticPr fontId="6" type="noConversion"/>
  </si>
  <si>
    <t>25,3,1</t>
    <phoneticPr fontId="6" type="noConversion"/>
  </si>
  <si>
    <t>25,3,2</t>
    <phoneticPr fontId="6" type="noConversion"/>
  </si>
  <si>
    <t>25,3,3</t>
    <phoneticPr fontId="6" type="noConversion"/>
  </si>
  <si>
    <t>25,3,4</t>
    <phoneticPr fontId="6" type="noConversion"/>
  </si>
  <si>
    <t>25,3,5</t>
    <phoneticPr fontId="6" type="noConversion"/>
  </si>
  <si>
    <t>25,4,1</t>
    <phoneticPr fontId="6" type="noConversion"/>
  </si>
  <si>
    <t>25,4,2</t>
    <phoneticPr fontId="6" type="noConversion"/>
  </si>
  <si>
    <t>25,4,3</t>
    <phoneticPr fontId="6" type="noConversion"/>
  </si>
  <si>
    <t>Mise en place des fosses de plantation de la Micro-forêt urbaine (1X1X1)</t>
    <phoneticPr fontId="6" type="noConversion"/>
  </si>
  <si>
    <t>Mise en place des nivellements des plantations des haies (0,50X0,50X0,50)</t>
    <phoneticPr fontId="6" type="noConversion"/>
  </si>
  <si>
    <t>1.7 STATIONNEMENTS DES DUPLEX ET STATIONNEMENT LAPEROUSE EN SOL DRAINANT (1272 m2)</t>
    <phoneticPr fontId="6" type="noConversion"/>
  </si>
  <si>
    <t>1.2 NIVELLEMENT GÉNÉRAL ET TRAVAUX PREPARATOIRES AUX PLANTATIONS</t>
    <phoneticPr fontId="6" type="noConversion"/>
  </si>
  <si>
    <t>1.3 APPORT ET MISE EN ŒUVRE DE TERRE VÉGÉTALE</t>
    <phoneticPr fontId="6" type="noConversion"/>
  </si>
  <si>
    <t>25,4,6</t>
    <phoneticPr fontId="6" type="noConversion"/>
  </si>
  <si>
    <t>25,4,7</t>
    <phoneticPr fontId="6" type="noConversion"/>
  </si>
  <si>
    <t>25,4,8</t>
    <phoneticPr fontId="6" type="noConversion"/>
  </si>
  <si>
    <t>25,4,9</t>
    <phoneticPr fontId="6" type="noConversion"/>
  </si>
  <si>
    <r>
      <t>Fragraea berteroana,</t>
    </r>
    <r>
      <rPr>
        <b/>
        <sz val="10"/>
        <color indexed="8"/>
        <rFont val="Trebuchet MS"/>
      </rPr>
      <t xml:space="preserve"> hauteur totale 3 m minimum hors sol</t>
    </r>
    <phoneticPr fontId="6" type="noConversion"/>
  </si>
  <si>
    <t>m3</t>
    <phoneticPr fontId="6" type="noConversion"/>
  </si>
  <si>
    <t>Fourniture et mise en place de la terre végétale des haies</t>
    <phoneticPr fontId="6" type="noConversion"/>
  </si>
  <si>
    <t>m3</t>
    <phoneticPr fontId="6" type="noConversion"/>
  </si>
  <si>
    <t>ml</t>
    <phoneticPr fontId="6" type="noConversion"/>
  </si>
  <si>
    <t>Plot de bois carré type ville de Dumbéa (15X15cm/Hauteur 0,90m) de la Piazza, de la Placette et de la Promenade y compris pose et plots en béton</t>
    <phoneticPr fontId="14" type="noConversion"/>
  </si>
  <si>
    <t>U</t>
    <phoneticPr fontId="6" type="noConversion"/>
  </si>
  <si>
    <t>U</t>
    <phoneticPr fontId="6" type="noConversion"/>
  </si>
  <si>
    <t>Couvre-sols, 5U au m2</t>
  </si>
  <si>
    <t>m2</t>
  </si>
  <si>
    <t>Escalier en acier galvanisé en IPE avec emmarchements en caillebotis, main courante et grille protection y compris plots béton</t>
    <phoneticPr fontId="14" type="noConversion"/>
  </si>
  <si>
    <t xml:space="preserve">Études et plans d'éxecution des ouvrages et de synthèse </t>
    <phoneticPr fontId="6" type="noConversion"/>
  </si>
  <si>
    <t>Mise en place des nivellements des couvre-sols de la Micro-forêt urbaine</t>
    <phoneticPr fontId="6" type="noConversion"/>
  </si>
  <si>
    <t>1.7 VERGER FOSSES, NIVELLEMENTS ET FOURNITURE ARBRES</t>
    <phoneticPr fontId="6" type="noConversion"/>
  </si>
  <si>
    <t>1.8 ESPACE PROJET FUTUR NIVELLEMENTS</t>
    <phoneticPr fontId="6" type="noConversion"/>
  </si>
  <si>
    <t>U</t>
    <phoneticPr fontId="6" type="noConversion"/>
  </si>
  <si>
    <t>Banc sans dossier modèle Francis / Collection AccentUrba (1800 cm)</t>
    <phoneticPr fontId="6" type="noConversion"/>
  </si>
  <si>
    <r>
      <t xml:space="preserve">Elaecarpus persicaefolius, </t>
    </r>
    <r>
      <rPr>
        <b/>
        <sz val="10"/>
        <color indexed="8"/>
        <rFont val="Trebuchet MS"/>
      </rPr>
      <t>hauteur totale 4 m minimum hors sol</t>
    </r>
    <phoneticPr fontId="6" type="noConversion"/>
  </si>
  <si>
    <t>Grille pour l'arbre de la Piazza modèle Aztec / Collection AccentUrba (1500X1500 cm)</t>
    <phoneticPr fontId="6" type="noConversion"/>
  </si>
  <si>
    <t>U</t>
    <phoneticPr fontId="6" type="noConversion"/>
  </si>
  <si>
    <r>
      <t xml:space="preserve">Palmier : Kentiopsis oliviformis, </t>
    </r>
    <r>
      <rPr>
        <b/>
        <sz val="10"/>
        <color indexed="8"/>
        <rFont val="Trebuchet MS"/>
      </rPr>
      <t>hauteur totale 2 m à 3 m minimum hors sol</t>
    </r>
  </si>
  <si>
    <r>
      <t xml:space="preserve">Cycas circinalis, </t>
    </r>
    <r>
      <rPr>
        <b/>
        <sz val="10"/>
        <color indexed="8"/>
        <rFont val="Trebuchet MS"/>
      </rPr>
      <t>hauteur totale 1,5 m minimum hors sol</t>
    </r>
    <phoneticPr fontId="6" type="noConversion"/>
  </si>
  <si>
    <t>Total LOT 25 :</t>
    <phoneticPr fontId="6" type="noConversion"/>
  </si>
  <si>
    <r>
      <t>Palmier : Bismarkia nobilis,</t>
    </r>
    <r>
      <rPr>
        <b/>
        <sz val="10"/>
        <color indexed="8"/>
        <rFont val="Trebuchet MS"/>
      </rPr>
      <t xml:space="preserve"> hauteur totale 2 m minimum hors sol</t>
    </r>
    <phoneticPr fontId="6" type="noConversion"/>
  </si>
  <si>
    <t>TR FERME</t>
  </si>
  <si>
    <t xml:space="preserve"> TR CONDITIONNELLE 1</t>
  </si>
  <si>
    <t xml:space="preserve"> TR CONDITIONNELLE 2</t>
  </si>
  <si>
    <t>DECOMPOSITION DU PRIX GLOBAL ET FORFAITAIRE</t>
  </si>
  <si>
    <t xml:space="preserve">  LOT 25 ESPACES VERTS ET MOBILIER URBAIN</t>
  </si>
  <si>
    <t>REQUALIFICATION DE LA RESIDENCE PALMIERS 1 &amp; 2</t>
  </si>
  <si>
    <t>Espaces privatifs</t>
  </si>
  <si>
    <t>Espaces collectifs</t>
  </si>
  <si>
    <t>Espaces publics - Rétrocession</t>
  </si>
  <si>
    <t>1.1 PRÉPARATION ET SUIVI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</si>
</sst>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\ _€_-;_-@_-"/>
  </numFmts>
  <fonts count="20">
    <font>
      <sz val="11"/>
      <color theme="1"/>
      <name val="Calibri"/>
      <family val="2"/>
      <scheme val="minor"/>
    </font>
    <font>
      <sz val="10"/>
      <name val="CG Times (W1)"/>
    </font>
    <font>
      <b/>
      <sz val="10"/>
      <name val="CG Times (W1)"/>
    </font>
    <font>
      <b/>
      <sz val="14"/>
      <color rgb="FF5252A5"/>
      <name val="CG Times (W1)"/>
    </font>
    <font>
      <b/>
      <sz val="12"/>
      <color rgb="FF5252A5"/>
      <name val="CG Times (W1)"/>
    </font>
    <font>
      <sz val="10"/>
      <name val="MS Sans Serif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indexed="8"/>
      <name val="Trebuchet MS"/>
    </font>
    <font>
      <b/>
      <i/>
      <sz val="10"/>
      <color indexed="8"/>
      <name val="Trebuchet MS"/>
    </font>
    <font>
      <sz val="10"/>
      <color indexed="8"/>
      <name val="CG Times (W1)"/>
    </font>
    <font>
      <b/>
      <sz val="12"/>
      <color indexed="8"/>
      <name val="CG Times (W1)"/>
    </font>
    <font>
      <b/>
      <sz val="10"/>
      <name val="Trebuchet MS"/>
    </font>
    <font>
      <b/>
      <i/>
      <sz val="10"/>
      <name val="Trebuchet MS"/>
    </font>
    <font>
      <sz val="8"/>
      <name val="Calibri"/>
      <family val="2"/>
    </font>
    <font>
      <i/>
      <sz val="10"/>
      <color indexed="55"/>
      <name val="CG Times (W1)"/>
    </font>
    <font>
      <b/>
      <i/>
      <sz val="10"/>
      <color indexed="55"/>
      <name val="Trebuchet MS"/>
    </font>
    <font>
      <i/>
      <sz val="10"/>
      <name val="CG Times (W1)"/>
    </font>
    <font>
      <b/>
      <i/>
      <sz val="10"/>
      <name val="Trebuchet MS"/>
      <family val="2"/>
    </font>
    <font>
      <b/>
      <sz val="10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5" fillId="0" borderId="0"/>
  </cellStyleXfs>
  <cellXfs count="78">
    <xf numFmtId="0" fontId="0" fillId="0" borderId="0" xfId="0"/>
    <xf numFmtId="0" fontId="4" fillId="0" borderId="0" xfId="0" applyFont="1" applyAlignment="1">
      <alignment horizontal="centerContinuous" vertical="center"/>
    </xf>
    <xf numFmtId="164" fontId="4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3" borderId="8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 wrapText="1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164" fontId="17" fillId="0" borderId="0" xfId="0" applyNumberFormat="1" applyFont="1" applyAlignment="1">
      <alignment vertical="center"/>
    </xf>
    <xf numFmtId="164" fontId="17" fillId="0" borderId="3" xfId="0" applyNumberFormat="1" applyFont="1" applyBorder="1" applyAlignment="1">
      <alignment vertical="center"/>
    </xf>
    <xf numFmtId="0" fontId="19" fillId="0" borderId="0" xfId="0" applyFont="1" applyAlignment="1">
      <alignment vertical="center"/>
    </xf>
  </cellXfs>
  <cellStyles count="4">
    <cellStyle name="Normal" xfId="0" builtinId="0"/>
    <cellStyle name="Normal 2" xfId="1"/>
    <cellStyle name="Normal 3 2" xfId="2"/>
    <cellStyle name="Normal 4" xfId="3"/>
  </cellStyles>
  <dxfs count="0"/>
  <tableStyles count="0" defaultTableStyle="TableStyleMedium9"/>
  <colors>
    <mruColors>
      <color rgb="FF5252A5"/>
      <color rgb="FF800080"/>
      <color rgb="FF52A591"/>
      <color rgb="FFE7A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T79"/>
  <sheetViews>
    <sheetView tabSelected="1" topLeftCell="A7" zoomScale="85" zoomScaleNormal="85" zoomScaleSheetLayoutView="85" zoomScalePageLayoutView="85" workbookViewId="0">
      <selection activeCell="C33" sqref="C33"/>
    </sheetView>
  </sheetViews>
  <sheetFormatPr baseColWidth="10" defaultColWidth="11.140625" defaultRowHeight="15"/>
  <cols>
    <col min="1" max="1" width="3" style="3" customWidth="1"/>
    <col min="2" max="2" width="8.140625" style="5" customWidth="1"/>
    <col min="3" max="3" width="102.140625" style="18" customWidth="1"/>
    <col min="4" max="4" width="7.5703125" style="3" customWidth="1"/>
    <col min="5" max="5" width="13.85546875" style="4" bestFit="1" customWidth="1"/>
    <col min="6" max="6" width="11.85546875" style="4" customWidth="1"/>
    <col min="7" max="7" width="16.85546875" style="4" customWidth="1"/>
    <col min="8" max="8" width="2.140625" style="4" customWidth="1"/>
    <col min="9" max="9" width="11.85546875" style="3" customWidth="1"/>
    <col min="10" max="10" width="16.85546875" style="3" customWidth="1"/>
    <col min="11" max="11" width="2.42578125" style="3" customWidth="1"/>
    <col min="12" max="12" width="11.85546875" style="3" customWidth="1"/>
    <col min="13" max="13" width="16.85546875" style="3" customWidth="1"/>
    <col min="14" max="14" width="2.140625" style="3" customWidth="1"/>
    <col min="15" max="15" width="11.85546875" style="3" customWidth="1"/>
    <col min="16" max="16" width="16.85546875" style="3" customWidth="1"/>
    <col min="17" max="17" width="2.140625" style="3" customWidth="1"/>
    <col min="18" max="18" width="11.140625" style="3"/>
    <col min="21" max="16384" width="11.140625" style="3"/>
  </cols>
  <sheetData>
    <row r="1" spans="2:16" s="5" customFormat="1" ht="20.100000000000001" customHeight="1">
      <c r="B1" s="57" t="s">
        <v>115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2:16" s="5" customFormat="1" ht="20.100000000000001" customHeight="1">
      <c r="B2" s="57" t="s">
        <v>113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2:16" s="5" customFormat="1" ht="20.100000000000001" customHeight="1">
      <c r="B3" s="6"/>
      <c r="C3" s="62"/>
      <c r="D3" s="1"/>
      <c r="E3" s="2"/>
      <c r="F3" s="2"/>
      <c r="G3" s="2"/>
      <c r="H3" s="2"/>
    </row>
    <row r="4" spans="2:16" s="5" customFormat="1" ht="20.100000000000001" customHeight="1" thickBot="1">
      <c r="B4" s="6"/>
      <c r="C4" s="62"/>
      <c r="D4" s="28"/>
      <c r="E4" s="2"/>
      <c r="F4" s="2"/>
      <c r="G4" s="2"/>
      <c r="H4" s="2"/>
    </row>
    <row r="5" spans="2:16" s="5" customFormat="1" ht="20.100000000000001" customHeight="1" thickTop="1" thickBot="1">
      <c r="B5" s="58" t="s">
        <v>114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60"/>
    </row>
    <row r="6" spans="2:16" s="5" customFormat="1" ht="20.100000000000001" customHeight="1" thickTop="1">
      <c r="B6" s="6"/>
      <c r="C6" s="17"/>
      <c r="D6" s="6"/>
      <c r="E6" s="7"/>
      <c r="F6" s="7"/>
      <c r="G6" s="7"/>
      <c r="H6" s="7"/>
    </row>
    <row r="7" spans="2:16" s="45" customFormat="1" ht="20.100000000000001" customHeight="1">
      <c r="B7" s="55"/>
      <c r="C7" s="46"/>
      <c r="E7" s="39"/>
      <c r="F7" s="37"/>
      <c r="G7" s="39"/>
      <c r="H7" s="39"/>
      <c r="I7" s="56" t="s">
        <v>110</v>
      </c>
      <c r="J7" s="56"/>
      <c r="L7" s="56" t="s">
        <v>111</v>
      </c>
      <c r="M7" s="56"/>
      <c r="O7" s="56" t="s">
        <v>112</v>
      </c>
      <c r="P7" s="56"/>
    </row>
    <row r="8" spans="2:16" s="45" customFormat="1" ht="20.100000000000001" customHeight="1">
      <c r="B8" s="55"/>
      <c r="C8" s="46"/>
      <c r="E8" s="39"/>
      <c r="F8" s="39"/>
      <c r="G8" s="39"/>
      <c r="H8" s="39"/>
      <c r="I8" s="56" t="s">
        <v>116</v>
      </c>
      <c r="J8" s="56"/>
      <c r="L8" s="56" t="s">
        <v>117</v>
      </c>
      <c r="M8" s="56"/>
      <c r="O8" s="56" t="s">
        <v>118</v>
      </c>
      <c r="P8" s="56"/>
    </row>
    <row r="9" spans="2:16" s="5" customFormat="1" ht="20.100000000000001" customHeight="1" thickBot="1">
      <c r="C9" s="18"/>
      <c r="E9" s="14"/>
      <c r="F9" s="14"/>
      <c r="G9" s="14"/>
      <c r="H9" s="14"/>
      <c r="J9" s="44"/>
    </row>
    <row r="10" spans="2:16" s="5" customFormat="1" ht="20.100000000000001" customHeight="1" thickTop="1" thickBot="1">
      <c r="B10" s="22"/>
      <c r="C10" s="19" t="s">
        <v>55</v>
      </c>
      <c r="D10" s="9" t="s">
        <v>56</v>
      </c>
      <c r="E10" s="10" t="s">
        <v>57</v>
      </c>
      <c r="F10" s="24" t="s">
        <v>58</v>
      </c>
      <c r="G10" s="10" t="s">
        <v>52</v>
      </c>
      <c r="H10" s="37"/>
      <c r="I10" s="10" t="s">
        <v>58</v>
      </c>
      <c r="J10" s="10" t="s">
        <v>52</v>
      </c>
      <c r="L10" s="24" t="s">
        <v>58</v>
      </c>
      <c r="M10" s="10" t="s">
        <v>52</v>
      </c>
      <c r="O10" s="24" t="s">
        <v>58</v>
      </c>
      <c r="P10" s="10" t="s">
        <v>52</v>
      </c>
    </row>
    <row r="11" spans="2:16" s="5" customFormat="1" ht="20.100000000000001" customHeight="1" thickTop="1">
      <c r="B11" s="16"/>
      <c r="C11" s="20"/>
      <c r="D11" s="11"/>
      <c r="E11" s="8"/>
      <c r="F11" s="15"/>
      <c r="G11" s="12" t="str">
        <f>IF(ISBLANK(F11)," ",E11*F11)</f>
        <v xml:space="preserve"> </v>
      </c>
      <c r="H11" s="14"/>
      <c r="I11" s="12"/>
      <c r="J11" s="29"/>
      <c r="L11" s="12"/>
      <c r="M11" s="29"/>
      <c r="O11" s="12"/>
      <c r="P11" s="29"/>
    </row>
    <row r="12" spans="2:16" s="5" customFormat="1" ht="20.100000000000001" customHeight="1">
      <c r="B12" s="52"/>
      <c r="C12" s="23" t="s">
        <v>53</v>
      </c>
      <c r="D12" s="47" t="s">
        <v>59</v>
      </c>
      <c r="E12" s="48" t="s">
        <v>59</v>
      </c>
      <c r="F12" s="49"/>
      <c r="G12" s="48"/>
      <c r="H12" s="14"/>
      <c r="I12" s="48"/>
      <c r="J12" s="50"/>
      <c r="L12" s="48"/>
      <c r="M12" s="50"/>
      <c r="O12" s="48"/>
      <c r="P12" s="50"/>
    </row>
    <row r="13" spans="2:16" s="5" customFormat="1" ht="20.100000000000001" customHeight="1">
      <c r="B13" s="16"/>
      <c r="C13" s="21"/>
      <c r="D13" s="13"/>
      <c r="E13" s="12"/>
      <c r="F13" s="14"/>
      <c r="G13" s="12"/>
      <c r="H13" s="14"/>
      <c r="I13" s="12"/>
      <c r="J13" s="29"/>
      <c r="L13" s="12"/>
      <c r="M13" s="29"/>
      <c r="O13" s="12"/>
      <c r="P13" s="29"/>
    </row>
    <row r="14" spans="2:16" s="5" customFormat="1" ht="20.100000000000001" customHeight="1">
      <c r="B14" s="16"/>
      <c r="C14" s="77" t="s">
        <v>119</v>
      </c>
      <c r="D14" s="13"/>
      <c r="E14" s="12"/>
      <c r="F14" s="14"/>
      <c r="G14" s="12"/>
      <c r="H14" s="14"/>
      <c r="I14" s="12"/>
      <c r="J14" s="29"/>
      <c r="L14" s="12"/>
      <c r="M14" s="29"/>
      <c r="O14" s="12"/>
      <c r="P14" s="29"/>
    </row>
    <row r="15" spans="2:16" s="5" customFormat="1" ht="20.100000000000001" customHeight="1">
      <c r="B15" s="16" t="s">
        <v>14</v>
      </c>
      <c r="C15" s="64" t="s">
        <v>10</v>
      </c>
      <c r="D15" s="13" t="s">
        <v>60</v>
      </c>
      <c r="E15" s="12"/>
      <c r="F15" s="14">
        <v>1</v>
      </c>
      <c r="G15" s="12">
        <f>E15*F15</f>
        <v>0</v>
      </c>
      <c r="H15" s="14"/>
      <c r="I15" s="12">
        <v>1</v>
      </c>
      <c r="J15" s="29"/>
      <c r="L15" s="12">
        <v>1</v>
      </c>
      <c r="M15" s="29"/>
      <c r="O15" s="12">
        <v>1</v>
      </c>
      <c r="P15" s="29"/>
    </row>
    <row r="16" spans="2:16" s="5" customFormat="1" ht="20.100000000000001" customHeight="1">
      <c r="B16" s="16" t="s">
        <v>15</v>
      </c>
      <c r="C16" s="64" t="s">
        <v>97</v>
      </c>
      <c r="D16" s="13" t="s">
        <v>47</v>
      </c>
      <c r="E16" s="12"/>
      <c r="F16" s="14">
        <v>1</v>
      </c>
      <c r="G16" s="12">
        <f>F16*E16</f>
        <v>0</v>
      </c>
      <c r="H16" s="14"/>
      <c r="I16" s="12">
        <v>1</v>
      </c>
      <c r="J16" s="29"/>
      <c r="L16" s="12">
        <v>1</v>
      </c>
      <c r="M16" s="29"/>
      <c r="O16" s="12">
        <v>1</v>
      </c>
      <c r="P16" s="29"/>
    </row>
    <row r="17" spans="1:16" s="5" customFormat="1" ht="20.100000000000001" customHeight="1">
      <c r="B17" s="16" t="s">
        <v>63</v>
      </c>
      <c r="C17" s="64" t="s">
        <v>48</v>
      </c>
      <c r="D17" s="13" t="s">
        <v>60</v>
      </c>
      <c r="E17" s="12"/>
      <c r="F17" s="14">
        <v>1</v>
      </c>
      <c r="G17" s="12">
        <f>F17*E17</f>
        <v>0</v>
      </c>
      <c r="H17" s="14"/>
      <c r="I17" s="12">
        <v>1</v>
      </c>
      <c r="J17" s="29"/>
      <c r="L17" s="12">
        <v>1</v>
      </c>
      <c r="M17" s="29"/>
      <c r="O17" s="12">
        <v>1</v>
      </c>
      <c r="P17" s="29"/>
    </row>
    <row r="18" spans="1:16" s="5" customFormat="1" ht="20.100000000000001" customHeight="1">
      <c r="B18" s="16"/>
      <c r="C18" s="64"/>
      <c r="D18" s="13"/>
      <c r="E18" s="12"/>
      <c r="F18" s="14"/>
      <c r="G18" s="12"/>
      <c r="H18" s="14"/>
      <c r="I18" s="12"/>
      <c r="J18" s="29"/>
      <c r="L18" s="12"/>
      <c r="M18" s="29"/>
      <c r="O18" s="12"/>
      <c r="P18" s="29"/>
    </row>
    <row r="19" spans="1:16" s="5" customFormat="1" ht="20.100000000000001" customHeight="1">
      <c r="B19" s="16"/>
      <c r="C19" s="64" t="s">
        <v>80</v>
      </c>
      <c r="D19" s="13"/>
      <c r="E19" s="12"/>
      <c r="F19" s="14"/>
      <c r="G19" s="12"/>
      <c r="H19" s="14"/>
      <c r="I19" s="12"/>
      <c r="J19" s="29"/>
      <c r="L19" s="12"/>
      <c r="M19" s="29"/>
      <c r="O19" s="12"/>
      <c r="P19" s="29"/>
    </row>
    <row r="20" spans="1:16" s="5" customFormat="1" ht="20.100000000000001" customHeight="1">
      <c r="B20" s="16" t="s">
        <v>64</v>
      </c>
      <c r="C20" s="63" t="s">
        <v>62</v>
      </c>
      <c r="D20" s="25" t="s">
        <v>24</v>
      </c>
      <c r="E20" s="26"/>
      <c r="F20" s="30">
        <v>145</v>
      </c>
      <c r="G20" s="26">
        <f>E20*F20</f>
        <v>0</v>
      </c>
      <c r="H20" s="35"/>
      <c r="I20" s="12">
        <v>87.75</v>
      </c>
      <c r="J20" s="27">
        <f>I20*E20</f>
        <v>0</v>
      </c>
      <c r="L20" s="12"/>
      <c r="M20" s="27"/>
      <c r="O20" s="12">
        <v>57</v>
      </c>
      <c r="P20" s="27">
        <f>O20*E20</f>
        <v>0</v>
      </c>
    </row>
    <row r="21" spans="1:16" s="5" customFormat="1" ht="20.100000000000001" customHeight="1">
      <c r="B21" s="16" t="s">
        <v>65</v>
      </c>
      <c r="C21" s="63" t="s">
        <v>77</v>
      </c>
      <c r="D21" s="25" t="s">
        <v>24</v>
      </c>
      <c r="E21" s="26"/>
      <c r="F21" s="30">
        <v>5</v>
      </c>
      <c r="G21" s="26">
        <f>F21*E21</f>
        <v>0</v>
      </c>
      <c r="H21" s="35"/>
      <c r="I21" s="12"/>
      <c r="J21" s="27"/>
      <c r="L21" s="12"/>
      <c r="M21" s="27"/>
      <c r="O21" s="12">
        <v>5</v>
      </c>
      <c r="P21" s="27">
        <f>O21*E21</f>
        <v>0</v>
      </c>
    </row>
    <row r="22" spans="1:16" s="5" customFormat="1" ht="20.100000000000001" customHeight="1">
      <c r="B22" s="16" t="s">
        <v>66</v>
      </c>
      <c r="C22" s="65" t="s">
        <v>78</v>
      </c>
      <c r="D22" s="13" t="s">
        <v>87</v>
      </c>
      <c r="E22" s="12"/>
      <c r="F22" s="30">
        <v>137</v>
      </c>
      <c r="G22" s="12">
        <f>F22*E22</f>
        <v>0</v>
      </c>
      <c r="H22" s="14"/>
      <c r="I22" s="12">
        <v>137</v>
      </c>
      <c r="J22" s="29">
        <f>I22*E22</f>
        <v>0</v>
      </c>
      <c r="L22" s="12"/>
      <c r="M22" s="29"/>
      <c r="O22" s="12"/>
      <c r="P22" s="29"/>
    </row>
    <row r="23" spans="1:16" ht="20.100000000000001" customHeight="1">
      <c r="A23" s="5"/>
      <c r="B23" s="16" t="s">
        <v>67</v>
      </c>
      <c r="C23" s="65" t="s">
        <v>98</v>
      </c>
      <c r="D23" s="13" t="s">
        <v>50</v>
      </c>
      <c r="E23" s="12"/>
      <c r="F23" s="30">
        <v>5</v>
      </c>
      <c r="G23" s="12">
        <f>F23*E23</f>
        <v>0</v>
      </c>
      <c r="H23" s="14"/>
      <c r="I23" s="12"/>
      <c r="J23" s="29"/>
      <c r="L23" s="12"/>
      <c r="M23" s="29"/>
      <c r="O23" s="12">
        <v>5</v>
      </c>
      <c r="P23" s="29">
        <f>O23*E23</f>
        <v>0</v>
      </c>
    </row>
    <row r="24" spans="1:16" s="5" customFormat="1" ht="20.100000000000001" customHeight="1">
      <c r="B24" s="16" t="s">
        <v>68</v>
      </c>
      <c r="C24" s="64" t="s">
        <v>22</v>
      </c>
      <c r="D24" s="13" t="s">
        <v>24</v>
      </c>
      <c r="E24" s="12"/>
      <c r="F24" s="30">
        <v>980</v>
      </c>
      <c r="G24" s="12">
        <f>F24*E24</f>
        <v>0</v>
      </c>
      <c r="H24" s="14"/>
      <c r="I24" s="12">
        <v>890</v>
      </c>
      <c r="J24" s="29">
        <f>I24*E24</f>
        <v>0</v>
      </c>
      <c r="L24" s="12">
        <v>11</v>
      </c>
      <c r="M24" s="29">
        <f>L24*E24</f>
        <v>0</v>
      </c>
      <c r="O24" s="12">
        <v>79</v>
      </c>
      <c r="P24" s="29">
        <f>O24*E24</f>
        <v>0</v>
      </c>
    </row>
    <row r="25" spans="1:16" s="5" customFormat="1" ht="20.100000000000001" customHeight="1">
      <c r="B25" s="16"/>
      <c r="C25" s="63"/>
      <c r="D25" s="13"/>
      <c r="E25" s="12"/>
      <c r="F25" s="14"/>
      <c r="G25" s="12"/>
      <c r="H25" s="14"/>
      <c r="I25" s="12"/>
      <c r="J25" s="29"/>
      <c r="L25" s="12"/>
      <c r="M25" s="29"/>
      <c r="O25" s="12"/>
      <c r="P25" s="29"/>
    </row>
    <row r="26" spans="1:16" s="5" customFormat="1" ht="20.100000000000001" customHeight="1">
      <c r="B26" s="16"/>
      <c r="C26" s="63" t="s">
        <v>81</v>
      </c>
      <c r="D26" s="13"/>
      <c r="E26" s="12"/>
      <c r="F26" s="14"/>
      <c r="G26" s="12"/>
      <c r="H26" s="14"/>
      <c r="I26" s="12"/>
      <c r="J26" s="29"/>
      <c r="L26" s="12"/>
      <c r="M26" s="29"/>
      <c r="O26" s="12"/>
      <c r="P26" s="29"/>
    </row>
    <row r="27" spans="1:16" s="5" customFormat="1" ht="20.100000000000001" customHeight="1">
      <c r="B27" s="16" t="s">
        <v>69</v>
      </c>
      <c r="C27" s="63" t="s">
        <v>21</v>
      </c>
      <c r="D27" s="13" t="s">
        <v>24</v>
      </c>
      <c r="E27" s="12"/>
      <c r="F27" s="30">
        <v>145</v>
      </c>
      <c r="G27" s="12">
        <f t="shared" ref="G27:G29" si="0">E27*F27</f>
        <v>0</v>
      </c>
      <c r="H27" s="14"/>
      <c r="I27" s="12">
        <v>88</v>
      </c>
      <c r="J27" s="29">
        <f>I27*E27</f>
        <v>0</v>
      </c>
      <c r="L27" s="12"/>
      <c r="M27" s="29"/>
      <c r="O27" s="12">
        <v>57</v>
      </c>
      <c r="P27" s="29">
        <f>O27*E27</f>
        <v>0</v>
      </c>
    </row>
    <row r="28" spans="1:16" s="5" customFormat="1" ht="20.100000000000001" customHeight="1">
      <c r="B28" s="16" t="s">
        <v>70</v>
      </c>
      <c r="C28" s="63" t="s">
        <v>51</v>
      </c>
      <c r="D28" s="13" t="s">
        <v>24</v>
      </c>
      <c r="E28" s="12"/>
      <c r="F28" s="30">
        <v>5</v>
      </c>
      <c r="G28" s="12">
        <f t="shared" si="0"/>
        <v>0</v>
      </c>
      <c r="H28" s="14"/>
      <c r="I28" s="12"/>
      <c r="J28" s="29"/>
      <c r="L28" s="12"/>
      <c r="M28" s="29"/>
      <c r="O28" s="12">
        <v>5</v>
      </c>
      <c r="P28" s="29">
        <f>O28*E28</f>
        <v>0</v>
      </c>
    </row>
    <row r="29" spans="1:16" s="5" customFormat="1" ht="20.100000000000001" customHeight="1">
      <c r="B29" s="16" t="s">
        <v>71</v>
      </c>
      <c r="C29" s="64" t="s">
        <v>88</v>
      </c>
      <c r="D29" s="13" t="s">
        <v>89</v>
      </c>
      <c r="E29" s="12"/>
      <c r="F29" s="30">
        <v>137</v>
      </c>
      <c r="G29" s="12">
        <f t="shared" si="0"/>
        <v>0</v>
      </c>
      <c r="H29" s="14"/>
      <c r="I29" s="12">
        <v>137</v>
      </c>
      <c r="J29" s="29">
        <f>I29*E29</f>
        <v>0</v>
      </c>
      <c r="L29" s="12"/>
      <c r="M29" s="29"/>
      <c r="O29" s="12"/>
      <c r="P29" s="29"/>
    </row>
    <row r="30" spans="1:16" s="5" customFormat="1" ht="20.100000000000001" customHeight="1">
      <c r="B30" s="16" t="s">
        <v>72</v>
      </c>
      <c r="C30" s="64" t="s">
        <v>27</v>
      </c>
      <c r="D30" s="13" t="s">
        <v>50</v>
      </c>
      <c r="E30" s="12"/>
      <c r="F30" s="30">
        <v>5</v>
      </c>
      <c r="G30" s="12">
        <f>F30*E30</f>
        <v>0</v>
      </c>
      <c r="H30" s="14"/>
      <c r="I30" s="12"/>
      <c r="J30" s="29"/>
      <c r="L30" s="12"/>
      <c r="M30" s="29"/>
      <c r="O30" s="12">
        <v>5</v>
      </c>
      <c r="P30" s="29">
        <f>O30*E30</f>
        <v>0</v>
      </c>
    </row>
    <row r="31" spans="1:16" s="5" customFormat="1" ht="20.100000000000001" customHeight="1">
      <c r="B31" s="16" t="s">
        <v>73</v>
      </c>
      <c r="C31" s="64" t="s">
        <v>38</v>
      </c>
      <c r="D31" s="13" t="s">
        <v>24</v>
      </c>
      <c r="E31" s="12"/>
      <c r="F31" s="30">
        <v>980</v>
      </c>
      <c r="G31" s="12">
        <f>F31*E31</f>
        <v>0</v>
      </c>
      <c r="H31" s="14"/>
      <c r="I31" s="12">
        <v>890</v>
      </c>
      <c r="J31" s="29">
        <f>I31*E31</f>
        <v>0</v>
      </c>
      <c r="L31" s="12">
        <v>11</v>
      </c>
      <c r="M31" s="29">
        <f>L31*E31</f>
        <v>0</v>
      </c>
      <c r="O31" s="12">
        <v>79</v>
      </c>
      <c r="P31" s="29">
        <f>O31*E31</f>
        <v>0</v>
      </c>
    </row>
    <row r="32" spans="1:16" s="5" customFormat="1" ht="20.100000000000001" customHeight="1">
      <c r="B32" s="16"/>
      <c r="C32" s="21"/>
      <c r="D32" s="13"/>
      <c r="E32" s="12"/>
      <c r="F32" s="14"/>
      <c r="G32" s="12"/>
      <c r="H32" s="14"/>
      <c r="I32" s="12"/>
      <c r="J32" s="29"/>
      <c r="L32" s="12"/>
      <c r="M32" s="29"/>
      <c r="O32" s="12"/>
      <c r="P32" s="29"/>
    </row>
    <row r="33" spans="1:16" s="5" customFormat="1" ht="39.75" customHeight="1">
      <c r="B33" s="61"/>
      <c r="C33" s="66" t="s">
        <v>16</v>
      </c>
      <c r="D33" s="13"/>
      <c r="E33" s="12"/>
      <c r="F33" s="14"/>
      <c r="G33" s="12"/>
      <c r="H33" s="14"/>
      <c r="I33" s="12"/>
      <c r="J33" s="29"/>
      <c r="L33" s="12"/>
      <c r="M33" s="29"/>
      <c r="O33" s="12"/>
      <c r="P33" s="29"/>
    </row>
    <row r="34" spans="1:16" s="5" customFormat="1" ht="20.100000000000001" customHeight="1">
      <c r="B34" s="61" t="s">
        <v>74</v>
      </c>
      <c r="C34" s="67" t="s">
        <v>30</v>
      </c>
      <c r="D34" s="13" t="s">
        <v>20</v>
      </c>
      <c r="E34" s="12"/>
      <c r="F34" s="14">
        <v>1</v>
      </c>
      <c r="G34" s="12">
        <f>F34*E34</f>
        <v>0</v>
      </c>
      <c r="H34" s="14"/>
      <c r="I34" s="12"/>
      <c r="J34" s="29"/>
      <c r="L34" s="12">
        <v>1</v>
      </c>
      <c r="M34" s="29">
        <f>L34*E34</f>
        <v>0</v>
      </c>
      <c r="O34" s="12"/>
      <c r="P34" s="29"/>
    </row>
    <row r="35" spans="1:16" s="5" customFormat="1" ht="20.100000000000001" customHeight="1">
      <c r="B35" s="61" t="s">
        <v>75</v>
      </c>
      <c r="C35" s="67" t="s">
        <v>19</v>
      </c>
      <c r="D35" s="13" t="s">
        <v>20</v>
      </c>
      <c r="E35" s="12"/>
      <c r="F35" s="14">
        <v>18</v>
      </c>
      <c r="G35" s="12">
        <f>F35*E35</f>
        <v>0</v>
      </c>
      <c r="H35" s="14"/>
      <c r="I35" s="12">
        <v>18</v>
      </c>
      <c r="J35" s="29">
        <f>I35*E35</f>
        <v>0</v>
      </c>
      <c r="L35" s="12"/>
      <c r="M35" s="29"/>
      <c r="O35" s="12"/>
      <c r="P35" s="29"/>
    </row>
    <row r="36" spans="1:16" s="5" customFormat="1" ht="20.100000000000001" customHeight="1">
      <c r="B36" s="61" t="s">
        <v>76</v>
      </c>
      <c r="C36" s="67" t="s">
        <v>86</v>
      </c>
      <c r="D36" s="13" t="s">
        <v>101</v>
      </c>
      <c r="E36" s="12"/>
      <c r="F36" s="14">
        <v>4</v>
      </c>
      <c r="G36" s="12">
        <f>F36*E36</f>
        <v>0</v>
      </c>
      <c r="H36" s="14"/>
      <c r="I36" s="12">
        <v>4</v>
      </c>
      <c r="J36" s="29">
        <f>I36*E36</f>
        <v>0</v>
      </c>
      <c r="L36" s="12"/>
      <c r="M36" s="29"/>
      <c r="O36" s="12"/>
      <c r="P36" s="29"/>
    </row>
    <row r="37" spans="1:16" s="5" customFormat="1" ht="20.100000000000001" customHeight="1">
      <c r="B37" s="61" t="s">
        <v>31</v>
      </c>
      <c r="C37" s="67" t="s">
        <v>103</v>
      </c>
      <c r="D37" s="13" t="s">
        <v>20</v>
      </c>
      <c r="E37" s="12"/>
      <c r="F37" s="14">
        <v>10</v>
      </c>
      <c r="G37" s="12">
        <f t="shared" ref="G37" si="1">E37*F37</f>
        <v>0</v>
      </c>
      <c r="H37" s="14"/>
      <c r="I37" s="12"/>
      <c r="J37" s="29"/>
      <c r="L37" s="12">
        <v>1</v>
      </c>
      <c r="M37" s="29">
        <f>L37*E37</f>
        <v>0</v>
      </c>
      <c r="O37" s="12">
        <v>9</v>
      </c>
      <c r="P37" s="29">
        <f t="shared" ref="P37:P43" si="2">O37*E37</f>
        <v>0</v>
      </c>
    </row>
    <row r="38" spans="1:16" s="5" customFormat="1" ht="20.100000000000001" customHeight="1">
      <c r="B38" s="61" t="s">
        <v>32</v>
      </c>
      <c r="C38" s="67" t="s">
        <v>109</v>
      </c>
      <c r="D38" s="13" t="s">
        <v>20</v>
      </c>
      <c r="E38" s="12"/>
      <c r="F38" s="14">
        <v>12</v>
      </c>
      <c r="G38" s="12">
        <f t="shared" ref="G38:G40" si="3">E38*F38</f>
        <v>0</v>
      </c>
      <c r="H38" s="14"/>
      <c r="I38" s="12">
        <v>4</v>
      </c>
      <c r="J38" s="29">
        <f>I38*E38</f>
        <v>0</v>
      </c>
      <c r="L38" s="12"/>
      <c r="M38" s="29"/>
      <c r="O38" s="12">
        <v>8</v>
      </c>
      <c r="P38" s="29">
        <f t="shared" si="2"/>
        <v>0</v>
      </c>
    </row>
    <row r="39" spans="1:16" s="5" customFormat="1" ht="20.100000000000001" customHeight="1">
      <c r="B39" s="61" t="s">
        <v>82</v>
      </c>
      <c r="C39" s="67" t="s">
        <v>106</v>
      </c>
      <c r="D39" s="13" t="s">
        <v>20</v>
      </c>
      <c r="E39" s="12"/>
      <c r="F39" s="14">
        <v>1</v>
      </c>
      <c r="G39" s="12">
        <f t="shared" si="3"/>
        <v>0</v>
      </c>
      <c r="H39" s="14"/>
      <c r="I39" s="12"/>
      <c r="J39" s="29"/>
      <c r="L39" s="12"/>
      <c r="M39" s="29"/>
      <c r="O39" s="12">
        <v>1</v>
      </c>
      <c r="P39" s="29">
        <f t="shared" si="2"/>
        <v>0</v>
      </c>
    </row>
    <row r="40" spans="1:16" s="5" customFormat="1" ht="20.100000000000001" customHeight="1">
      <c r="B40" s="61" t="s">
        <v>83</v>
      </c>
      <c r="C40" s="67" t="s">
        <v>42</v>
      </c>
      <c r="D40" s="13" t="s">
        <v>20</v>
      </c>
      <c r="E40" s="12"/>
      <c r="F40" s="14">
        <v>1</v>
      </c>
      <c r="G40" s="12">
        <f t="shared" si="3"/>
        <v>0</v>
      </c>
      <c r="H40" s="14"/>
      <c r="I40" s="12"/>
      <c r="J40" s="29"/>
      <c r="L40" s="12"/>
      <c r="M40" s="29"/>
      <c r="O40" s="12">
        <v>1</v>
      </c>
      <c r="P40" s="29">
        <f t="shared" si="2"/>
        <v>0</v>
      </c>
    </row>
    <row r="41" spans="1:16" s="5" customFormat="1" ht="20.100000000000001" customHeight="1">
      <c r="B41" s="61" t="s">
        <v>84</v>
      </c>
      <c r="C41" s="67" t="s">
        <v>29</v>
      </c>
      <c r="D41" s="13" t="s">
        <v>20</v>
      </c>
      <c r="E41" s="12"/>
      <c r="F41" s="14">
        <v>1</v>
      </c>
      <c r="G41" s="12">
        <f t="shared" ref="G41" si="4">E41*F41</f>
        <v>0</v>
      </c>
      <c r="H41" s="14"/>
      <c r="I41" s="12"/>
      <c r="J41" s="29"/>
      <c r="L41" s="12"/>
      <c r="M41" s="29"/>
      <c r="O41" s="12">
        <v>1</v>
      </c>
      <c r="P41" s="29">
        <f t="shared" si="2"/>
        <v>0</v>
      </c>
    </row>
    <row r="42" spans="1:16" s="5" customFormat="1" ht="20.100000000000001" customHeight="1">
      <c r="B42" s="61" t="s">
        <v>85</v>
      </c>
      <c r="C42" s="67" t="s">
        <v>43</v>
      </c>
      <c r="D42" s="13" t="s">
        <v>20</v>
      </c>
      <c r="E42" s="12"/>
      <c r="F42" s="14">
        <v>1</v>
      </c>
      <c r="G42" s="12">
        <f t="shared" ref="G42:G43" si="5">E42*F42</f>
        <v>0</v>
      </c>
      <c r="H42" s="14"/>
      <c r="I42" s="12"/>
      <c r="J42" s="29"/>
      <c r="L42" s="12"/>
      <c r="M42" s="29"/>
      <c r="O42" s="12">
        <v>1</v>
      </c>
      <c r="P42" s="29">
        <f t="shared" si="2"/>
        <v>0</v>
      </c>
    </row>
    <row r="43" spans="1:16" s="5" customFormat="1" ht="20.100000000000001" customHeight="1">
      <c r="B43" s="61" t="s">
        <v>33</v>
      </c>
      <c r="C43" s="67" t="s">
        <v>107</v>
      </c>
      <c r="D43" s="13" t="s">
        <v>20</v>
      </c>
      <c r="E43" s="12"/>
      <c r="F43" s="14">
        <v>1</v>
      </c>
      <c r="G43" s="12">
        <f t="shared" si="5"/>
        <v>0</v>
      </c>
      <c r="H43" s="14"/>
      <c r="I43" s="12"/>
      <c r="J43" s="29"/>
      <c r="L43" s="12"/>
      <c r="M43" s="29"/>
      <c r="O43" s="12">
        <v>1</v>
      </c>
      <c r="P43" s="29">
        <f t="shared" si="2"/>
        <v>0</v>
      </c>
    </row>
    <row r="44" spans="1:16" s="5" customFormat="1" ht="20.100000000000001" customHeight="1">
      <c r="B44" s="16" t="s">
        <v>34</v>
      </c>
      <c r="C44" s="64" t="s">
        <v>25</v>
      </c>
      <c r="D44" s="13" t="s">
        <v>90</v>
      </c>
      <c r="E44" s="12"/>
      <c r="F44" s="30">
        <v>549</v>
      </c>
      <c r="G44" s="12">
        <f>F44*E44</f>
        <v>0</v>
      </c>
      <c r="H44" s="14"/>
      <c r="I44" s="12">
        <v>549</v>
      </c>
      <c r="J44" s="29">
        <f>I44*E44</f>
        <v>0</v>
      </c>
      <c r="L44" s="12"/>
      <c r="M44" s="29"/>
      <c r="O44" s="12"/>
      <c r="P44" s="29"/>
    </row>
    <row r="45" spans="1:16" ht="20.100000000000001" customHeight="1">
      <c r="A45" s="5"/>
      <c r="B45" s="16" t="s">
        <v>35</v>
      </c>
      <c r="C45" s="64" t="s">
        <v>94</v>
      </c>
      <c r="D45" s="13" t="s">
        <v>95</v>
      </c>
      <c r="E45" s="12"/>
      <c r="F45" s="30">
        <v>75</v>
      </c>
      <c r="G45" s="12">
        <f>F45*E45</f>
        <v>0</v>
      </c>
      <c r="H45" s="14"/>
      <c r="I45" s="12"/>
      <c r="J45" s="29"/>
      <c r="L45" s="12"/>
      <c r="M45" s="29"/>
      <c r="O45" s="12">
        <v>75</v>
      </c>
      <c r="P45" s="29">
        <f>O45*E45</f>
        <v>0</v>
      </c>
    </row>
    <row r="46" spans="1:16" s="5" customFormat="1" ht="20.100000000000001" customHeight="1">
      <c r="B46" s="16" t="s">
        <v>36</v>
      </c>
      <c r="C46" s="68" t="s">
        <v>39</v>
      </c>
      <c r="D46" s="13" t="s">
        <v>41</v>
      </c>
      <c r="E46" s="12"/>
      <c r="F46" s="30">
        <v>9792</v>
      </c>
      <c r="G46" s="12">
        <f>F46*E46</f>
        <v>0</v>
      </c>
      <c r="H46" s="14"/>
      <c r="I46" s="12">
        <v>8901</v>
      </c>
      <c r="J46" s="29">
        <f>I46*E46</f>
        <v>0</v>
      </c>
      <c r="L46" s="12">
        <v>103</v>
      </c>
      <c r="M46" s="29">
        <f>L46*E46</f>
        <v>0</v>
      </c>
      <c r="O46" s="12">
        <v>788</v>
      </c>
      <c r="P46" s="29">
        <f>O46*E46</f>
        <v>0</v>
      </c>
    </row>
    <row r="47" spans="1:16" s="5" customFormat="1" ht="20.100000000000001" customHeight="1">
      <c r="B47" s="16"/>
      <c r="C47" s="63"/>
      <c r="D47" s="13"/>
      <c r="E47" s="12"/>
      <c r="F47" s="14"/>
      <c r="G47" s="12"/>
      <c r="H47" s="14"/>
      <c r="I47" s="12"/>
      <c r="J47" s="29"/>
      <c r="L47" s="12"/>
      <c r="M47" s="29"/>
      <c r="O47" s="12"/>
      <c r="P47" s="29"/>
    </row>
    <row r="48" spans="1:16" s="5" customFormat="1" ht="20.100000000000001" customHeight="1">
      <c r="B48" s="16"/>
      <c r="C48" s="63" t="s">
        <v>28</v>
      </c>
      <c r="D48" s="13"/>
      <c r="E48" s="12"/>
      <c r="F48" s="14"/>
      <c r="G48" s="12"/>
      <c r="H48" s="14"/>
      <c r="I48" s="12"/>
      <c r="J48" s="29"/>
      <c r="L48" s="12"/>
      <c r="M48" s="29"/>
      <c r="O48" s="12"/>
      <c r="P48" s="29"/>
    </row>
    <row r="49" spans="1:16" s="5" customFormat="1" ht="20.100000000000001" customHeight="1">
      <c r="B49" s="16" t="s">
        <v>11</v>
      </c>
      <c r="C49" s="64" t="s">
        <v>12</v>
      </c>
      <c r="D49" s="13" t="s">
        <v>13</v>
      </c>
      <c r="E49" s="12"/>
      <c r="F49" s="14">
        <v>1</v>
      </c>
      <c r="G49" s="12">
        <f t="shared" ref="G49" si="6">E49*F49</f>
        <v>0</v>
      </c>
      <c r="H49" s="14"/>
      <c r="I49" s="12"/>
      <c r="J49" s="29"/>
      <c r="L49" s="12">
        <v>1</v>
      </c>
      <c r="M49" s="29"/>
      <c r="O49" s="12">
        <v>1</v>
      </c>
      <c r="P49" s="29"/>
    </row>
    <row r="50" spans="1:16" s="5" customFormat="1" ht="20.100000000000001" customHeight="1">
      <c r="B50" s="16"/>
      <c r="C50" s="63"/>
      <c r="D50" s="13"/>
      <c r="E50" s="12"/>
      <c r="F50" s="14"/>
      <c r="G50" s="12"/>
      <c r="H50" s="14"/>
      <c r="I50" s="12"/>
      <c r="J50" s="29"/>
      <c r="L50" s="12"/>
      <c r="M50" s="29"/>
      <c r="O50" s="12"/>
      <c r="P50" s="29"/>
    </row>
    <row r="51" spans="1:16" s="5" customFormat="1" ht="20.100000000000001" customHeight="1">
      <c r="B51" s="16"/>
      <c r="C51" s="63" t="s">
        <v>61</v>
      </c>
      <c r="D51" s="13"/>
      <c r="E51" s="12"/>
      <c r="F51" s="14"/>
      <c r="G51" s="12"/>
      <c r="H51" s="14"/>
      <c r="I51" s="12"/>
      <c r="J51" s="29"/>
      <c r="L51" s="12"/>
      <c r="M51" s="29"/>
      <c r="O51" s="12"/>
      <c r="P51" s="29"/>
    </row>
    <row r="52" spans="1:16" s="5" customFormat="1" ht="20.100000000000001" customHeight="1">
      <c r="A52" s="5">
        <v>2</v>
      </c>
      <c r="B52" s="16" t="s">
        <v>0</v>
      </c>
      <c r="C52" s="63" t="s">
        <v>54</v>
      </c>
      <c r="D52" s="13" t="s">
        <v>101</v>
      </c>
      <c r="E52" s="12"/>
      <c r="F52" s="14">
        <v>2</v>
      </c>
      <c r="G52" s="12">
        <f>F52*E52</f>
        <v>0</v>
      </c>
      <c r="H52" s="14"/>
      <c r="I52" s="12"/>
      <c r="J52" s="29"/>
      <c r="L52" s="12">
        <v>2</v>
      </c>
      <c r="M52" s="29">
        <f>L52*E52</f>
        <v>0</v>
      </c>
      <c r="O52" s="12"/>
      <c r="P52" s="29"/>
    </row>
    <row r="53" spans="1:16" s="5" customFormat="1" ht="20.100000000000001" customHeight="1">
      <c r="B53" s="16" t="s">
        <v>1</v>
      </c>
      <c r="C53" s="63" t="s">
        <v>102</v>
      </c>
      <c r="D53" s="13" t="s">
        <v>101</v>
      </c>
      <c r="E53" s="12"/>
      <c r="F53" s="14">
        <v>3</v>
      </c>
      <c r="G53" s="12">
        <f>F53*E53</f>
        <v>0</v>
      </c>
      <c r="H53" s="14"/>
      <c r="I53" s="12"/>
      <c r="J53" s="29"/>
      <c r="L53" s="12">
        <v>3</v>
      </c>
      <c r="M53" s="29">
        <f>L53*E53</f>
        <v>0</v>
      </c>
      <c r="O53" s="12"/>
      <c r="P53" s="29"/>
    </row>
    <row r="54" spans="1:16" s="5" customFormat="1" ht="20.100000000000001" customHeight="1">
      <c r="B54" s="16" t="s">
        <v>2</v>
      </c>
      <c r="C54" s="63" t="s">
        <v>104</v>
      </c>
      <c r="D54" s="13" t="s">
        <v>105</v>
      </c>
      <c r="E54" s="12"/>
      <c r="F54" s="14">
        <v>1</v>
      </c>
      <c r="G54" s="12">
        <f>E54</f>
        <v>0</v>
      </c>
      <c r="H54" s="14"/>
      <c r="I54" s="12"/>
      <c r="J54" s="29"/>
      <c r="L54" s="12">
        <v>1</v>
      </c>
      <c r="M54" s="29">
        <f>L54*E54</f>
        <v>0</v>
      </c>
      <c r="O54" s="12"/>
      <c r="P54" s="29"/>
    </row>
    <row r="55" spans="1:16" s="5" customFormat="1" ht="39" customHeight="1">
      <c r="B55" s="16" t="s">
        <v>3</v>
      </c>
      <c r="C55" s="69" t="s">
        <v>91</v>
      </c>
      <c r="D55" s="13" t="s">
        <v>92</v>
      </c>
      <c r="E55" s="12"/>
      <c r="F55" s="14">
        <v>15</v>
      </c>
      <c r="G55" s="12">
        <f>F55*E55</f>
        <v>0</v>
      </c>
      <c r="H55" s="14"/>
      <c r="I55" s="12"/>
      <c r="J55" s="29"/>
      <c r="L55" s="12">
        <v>11</v>
      </c>
      <c r="M55" s="29">
        <f>L55*E55</f>
        <v>0</v>
      </c>
      <c r="O55" s="12">
        <v>4</v>
      </c>
      <c r="P55" s="29">
        <f>O55*E55</f>
        <v>0</v>
      </c>
    </row>
    <row r="56" spans="1:16" s="5" customFormat="1" ht="39.75" customHeight="1">
      <c r="B56" s="16" t="s">
        <v>4</v>
      </c>
      <c r="C56" s="69" t="s">
        <v>96</v>
      </c>
      <c r="D56" s="13" t="s">
        <v>92</v>
      </c>
      <c r="E56" s="12"/>
      <c r="F56" s="14">
        <v>2</v>
      </c>
      <c r="G56" s="12">
        <f>E56*F56</f>
        <v>0</v>
      </c>
      <c r="H56" s="14"/>
      <c r="I56" s="12">
        <v>2</v>
      </c>
      <c r="J56" s="29">
        <f>I56*E56</f>
        <v>0</v>
      </c>
      <c r="L56" s="12"/>
      <c r="M56" s="29"/>
      <c r="O56" s="12"/>
      <c r="P56" s="29"/>
    </row>
    <row r="57" spans="1:16" s="5" customFormat="1" ht="20.100000000000001" customHeight="1">
      <c r="B57" s="16"/>
      <c r="C57" s="63"/>
      <c r="D57" s="13"/>
      <c r="E57" s="12"/>
      <c r="F57" s="14"/>
      <c r="G57" s="12"/>
      <c r="H57" s="14"/>
      <c r="I57" s="12"/>
      <c r="J57" s="29"/>
      <c r="L57" s="12"/>
      <c r="M57" s="29"/>
      <c r="O57" s="12"/>
      <c r="P57" s="29"/>
    </row>
    <row r="58" spans="1:16" s="5" customFormat="1" ht="20.100000000000001" customHeight="1">
      <c r="B58" s="16"/>
      <c r="C58" s="63" t="s">
        <v>99</v>
      </c>
      <c r="D58" s="13"/>
      <c r="E58" s="12"/>
      <c r="F58" s="14"/>
      <c r="G58" s="12"/>
      <c r="H58" s="14"/>
      <c r="I58" s="12"/>
      <c r="J58" s="29"/>
      <c r="L58" s="12"/>
      <c r="M58" s="29"/>
      <c r="O58" s="12"/>
      <c r="P58" s="29"/>
    </row>
    <row r="59" spans="1:16" s="5" customFormat="1" ht="20.100000000000001" customHeight="1">
      <c r="B59" s="16" t="s">
        <v>5</v>
      </c>
      <c r="C59" s="64" t="s">
        <v>40</v>
      </c>
      <c r="D59" s="13" t="s">
        <v>23</v>
      </c>
      <c r="E59" s="12"/>
      <c r="F59" s="30">
        <v>45</v>
      </c>
      <c r="G59" s="12">
        <f>F59*E59</f>
        <v>0</v>
      </c>
      <c r="H59" s="14"/>
      <c r="I59" s="12"/>
      <c r="J59" s="29"/>
      <c r="L59" s="12">
        <v>45</v>
      </c>
      <c r="M59" s="29">
        <f>L59*E59</f>
        <v>0</v>
      </c>
      <c r="O59" s="12"/>
      <c r="P59" s="29"/>
    </row>
    <row r="60" spans="1:16" s="5" customFormat="1" ht="20.100000000000001" customHeight="1">
      <c r="B60" s="16" t="s">
        <v>6</v>
      </c>
      <c r="C60" s="64" t="s">
        <v>17</v>
      </c>
      <c r="D60" s="13" t="s">
        <v>89</v>
      </c>
      <c r="E60" s="12"/>
      <c r="F60" s="30">
        <v>15</v>
      </c>
      <c r="G60" s="12">
        <f>F60*E60</f>
        <v>0</v>
      </c>
      <c r="H60" s="14"/>
      <c r="I60" s="12"/>
      <c r="J60" s="29"/>
      <c r="L60" s="12">
        <v>15</v>
      </c>
      <c r="M60" s="29">
        <f>L60*E60</f>
        <v>0</v>
      </c>
      <c r="O60" s="12"/>
      <c r="P60" s="29"/>
    </row>
    <row r="61" spans="1:16" s="5" customFormat="1" ht="20.100000000000001" customHeight="1">
      <c r="B61" s="16" t="s">
        <v>7</v>
      </c>
      <c r="C61" s="64" t="s">
        <v>18</v>
      </c>
      <c r="D61" s="13" t="s">
        <v>89</v>
      </c>
      <c r="E61" s="12"/>
      <c r="F61" s="30">
        <v>15</v>
      </c>
      <c r="G61" s="12">
        <f>F61*E61</f>
        <v>0</v>
      </c>
      <c r="H61" s="14"/>
      <c r="I61" s="12"/>
      <c r="J61" s="29"/>
      <c r="L61" s="12">
        <v>15</v>
      </c>
      <c r="M61" s="29">
        <f>L61*E61</f>
        <v>0</v>
      </c>
      <c r="O61" s="12"/>
      <c r="P61" s="29"/>
    </row>
    <row r="62" spans="1:16" s="5" customFormat="1" ht="20.100000000000001" customHeight="1">
      <c r="B62" s="16" t="s">
        <v>8</v>
      </c>
      <c r="C62" s="64" t="s">
        <v>37</v>
      </c>
      <c r="D62" s="13" t="s">
        <v>93</v>
      </c>
      <c r="E62" s="12"/>
      <c r="F62" s="30">
        <v>15</v>
      </c>
      <c r="G62" s="12">
        <f>F62*E62</f>
        <v>0</v>
      </c>
      <c r="H62" s="14"/>
      <c r="I62" s="12"/>
      <c r="J62" s="29"/>
      <c r="L62" s="12">
        <v>15</v>
      </c>
      <c r="M62" s="29">
        <f>L62*E62</f>
        <v>0</v>
      </c>
      <c r="O62" s="12"/>
      <c r="P62" s="29"/>
    </row>
    <row r="63" spans="1:16" s="5" customFormat="1" ht="20.100000000000001" customHeight="1">
      <c r="B63" s="16"/>
      <c r="C63" s="63"/>
      <c r="D63" s="13"/>
      <c r="E63" s="12"/>
      <c r="F63" s="14"/>
      <c r="G63" s="12"/>
      <c r="H63" s="14"/>
      <c r="I63" s="12"/>
      <c r="J63" s="29"/>
      <c r="L63" s="12"/>
      <c r="M63" s="29"/>
      <c r="O63" s="12"/>
      <c r="P63" s="29"/>
    </row>
    <row r="64" spans="1:16" s="5" customFormat="1" ht="20.100000000000001" customHeight="1">
      <c r="B64" s="16"/>
      <c r="C64" s="63" t="s">
        <v>100</v>
      </c>
      <c r="D64" s="13"/>
      <c r="E64" s="12"/>
      <c r="F64" s="14"/>
      <c r="G64" s="12"/>
      <c r="H64" s="14"/>
      <c r="I64" s="12"/>
      <c r="J64" s="29"/>
      <c r="L64" s="12"/>
      <c r="M64" s="29"/>
      <c r="O64" s="12"/>
      <c r="P64" s="29"/>
    </row>
    <row r="65" spans="2:16" s="5" customFormat="1" ht="20.100000000000001" customHeight="1">
      <c r="B65" s="16" t="s">
        <v>9</v>
      </c>
      <c r="C65" s="64" t="s">
        <v>49</v>
      </c>
      <c r="D65" s="13" t="s">
        <v>50</v>
      </c>
      <c r="E65" s="12"/>
      <c r="F65" s="30">
        <v>23</v>
      </c>
      <c r="G65" s="12">
        <f>F65*E65</f>
        <v>0</v>
      </c>
      <c r="H65" s="14"/>
      <c r="I65" s="12"/>
      <c r="J65" s="29"/>
      <c r="L65" s="12">
        <v>23</v>
      </c>
      <c r="M65" s="29">
        <f>L65*E65</f>
        <v>0</v>
      </c>
      <c r="O65" s="12"/>
      <c r="P65" s="29"/>
    </row>
    <row r="66" spans="2:16" s="5" customFormat="1" ht="20.100000000000001" customHeight="1">
      <c r="B66" s="16"/>
      <c r="C66" s="63"/>
      <c r="D66" s="13"/>
      <c r="E66" s="12"/>
      <c r="F66" s="14"/>
      <c r="G66" s="12"/>
      <c r="H66" s="14"/>
      <c r="I66" s="12"/>
      <c r="J66" s="29"/>
      <c r="L66" s="12"/>
      <c r="M66" s="29"/>
      <c r="O66" s="12"/>
      <c r="P66" s="29"/>
    </row>
    <row r="67" spans="2:16" s="5" customFormat="1" ht="20.100000000000001" customHeight="1">
      <c r="B67" s="71"/>
      <c r="C67" s="72" t="s">
        <v>79</v>
      </c>
      <c r="D67" s="73"/>
      <c r="E67" s="74"/>
      <c r="F67" s="75"/>
      <c r="G67" s="74"/>
      <c r="H67" s="75"/>
      <c r="I67" s="74"/>
      <c r="J67" s="76"/>
      <c r="L67" s="74"/>
      <c r="M67" s="76"/>
      <c r="O67" s="74"/>
      <c r="P67" s="76"/>
    </row>
    <row r="68" spans="2:16" s="5" customFormat="1" ht="20.100000000000001" customHeight="1">
      <c r="B68" s="71"/>
      <c r="C68" s="72" t="s">
        <v>44</v>
      </c>
      <c r="D68" s="73" t="s">
        <v>45</v>
      </c>
      <c r="E68" s="74" t="s">
        <v>46</v>
      </c>
      <c r="F68" s="75"/>
      <c r="G68" s="74"/>
      <c r="H68" s="75"/>
      <c r="I68" s="74"/>
      <c r="J68" s="76"/>
      <c r="L68" s="74"/>
      <c r="M68" s="76"/>
      <c r="O68" s="74"/>
      <c r="P68" s="76"/>
    </row>
    <row r="69" spans="2:16" s="5" customFormat="1" ht="20.100000000000001" customHeight="1">
      <c r="B69" s="71"/>
      <c r="C69" s="72" t="s">
        <v>26</v>
      </c>
      <c r="D69" s="73" t="s">
        <v>45</v>
      </c>
      <c r="E69" s="74" t="s">
        <v>46</v>
      </c>
      <c r="F69" s="75"/>
      <c r="G69" s="74"/>
      <c r="H69" s="75"/>
      <c r="I69" s="74"/>
      <c r="J69" s="76"/>
      <c r="L69" s="74"/>
      <c r="M69" s="76"/>
      <c r="O69" s="74"/>
      <c r="P69" s="76"/>
    </row>
    <row r="70" spans="2:16" s="5" customFormat="1" ht="20.100000000000001" customHeight="1" thickBot="1">
      <c r="B70" s="31"/>
      <c r="C70" s="70"/>
      <c r="D70" s="32"/>
      <c r="E70" s="33"/>
      <c r="F70" s="36"/>
      <c r="G70" s="33"/>
      <c r="H70" s="36"/>
      <c r="I70" s="33"/>
      <c r="J70" s="34"/>
      <c r="L70" s="33"/>
      <c r="M70" s="34"/>
      <c r="O70" s="33"/>
      <c r="P70" s="34"/>
    </row>
    <row r="71" spans="2:16" s="5" customFormat="1" ht="20.100000000000001" customHeight="1" thickTop="1" thickBot="1">
      <c r="B71" s="53"/>
      <c r="C71" s="54" t="s">
        <v>108</v>
      </c>
      <c r="D71" s="43"/>
      <c r="E71" s="41"/>
      <c r="F71" s="40"/>
      <c r="G71" s="38">
        <f>G65+G62+G61+G60+G59+G56+G55+G54+G53+G52+G49+G46+G45+G44+G43+G42+G41+G40+G39+G38+G37+G36+G35+G34+G31+G30+G29+G28+G27+G24+G23+G22+G21+G20+G17+G16+G15</f>
        <v>0</v>
      </c>
      <c r="H71" s="39"/>
      <c r="I71" s="42"/>
      <c r="J71" s="38">
        <f>J56+J46+J44+J38+J36+J35+J31+J29+J27+J24+J22+J20+J17+J16+J15</f>
        <v>0</v>
      </c>
      <c r="L71" s="42"/>
      <c r="M71" s="38">
        <f>M65+M62+M61+M60+M59+M55+M54+M53+M52+M49+M46+M37+M34+M31+M24+M17+M16+M15</f>
        <v>0</v>
      </c>
      <c r="O71" s="42"/>
      <c r="P71" s="38">
        <f>P55+P49+P46+P45+P43+P42+P41+P40+P39+P38+P37+P31+P30+P28+P27+P24+P23+P21+P20+P17+P16+P15</f>
        <v>0</v>
      </c>
    </row>
    <row r="72" spans="2:16" ht="9" customHeight="1" thickTop="1"/>
    <row r="73" spans="2:16" ht="5.0999999999999996" customHeight="1"/>
    <row r="76" spans="2:16">
      <c r="P76" s="51">
        <f>P71+M71+J71</f>
        <v>0</v>
      </c>
    </row>
    <row r="77" spans="2:16">
      <c r="P77" s="51"/>
    </row>
    <row r="79" spans="2:16">
      <c r="P79" s="51"/>
    </row>
  </sheetData>
  <mergeCells count="9">
    <mergeCell ref="O8:P8"/>
    <mergeCell ref="O7:P7"/>
    <mergeCell ref="B1:P1"/>
    <mergeCell ref="B2:P2"/>
    <mergeCell ref="B5:P5"/>
    <mergeCell ref="I7:J7"/>
    <mergeCell ref="I8:J8"/>
    <mergeCell ref="L7:M7"/>
    <mergeCell ref="L8:M8"/>
  </mergeCells>
  <phoneticPr fontId="6" type="noConversion"/>
  <printOptions horizontalCentered="1" verticalCentered="1"/>
  <pageMargins left="0.70866141732283472" right="0.70866141732283472" top="0.35433070866141736" bottom="0.74803149606299213" header="0.31496062992125984" footer="0.31496062992125984"/>
  <pageSetup paperSize="9" scale="31" orientation="landscape" horizontalDpi="1200" verticalDpi="1200" r:id="rId1"/>
  <rowBreaks count="1" manualBreakCount="1">
    <brk id="73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25-ESPACES V, MOB UR</vt:lpstr>
      <vt:lpstr>'DPGF LOT 25-ESPACES V, MOB UR'!Impression_des_titres</vt:lpstr>
      <vt:lpstr>'DPGF LOT 25-ESPACES V, MOB UR'!Zone_d_impression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Guylaine PANUEL</cp:lastModifiedBy>
  <cp:lastPrinted>2025-04-29T23:55:25Z</cp:lastPrinted>
  <dcterms:created xsi:type="dcterms:W3CDTF">2010-07-21T05:08:33Z</dcterms:created>
  <dcterms:modified xsi:type="dcterms:W3CDTF">2025-04-29T23:57:43Z</dcterms:modified>
</cp:coreProperties>
</file>