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4 - Patrimoine\5-MARCHES VALORISATION\VALO 2023\Requalification PLM 1&amp;2\DCE final- A publier\MàJ 22 05 2025-Lot 08C\"/>
    </mc:Choice>
  </mc:AlternateContent>
  <bookViews>
    <workbookView xWindow="0" yWindow="0" windowWidth="16695" windowHeight="8505" tabRatio="1000"/>
  </bookViews>
  <sheets>
    <sheet name="DPGF LOT 8C-CLÔT, POR, BAL " sheetId="2" r:id="rId1"/>
  </sheets>
  <definedNames>
    <definedName name="BASEPRIX">#REF!</definedName>
    <definedName name="_xlnm.Print_Titles" localSheetId="0">'DPGF LOT 8C-CLÔT, POR, BAL '!$1:$10</definedName>
    <definedName name="_xlnm.Print_Area" localSheetId="0">'DPGF LOT 8C-CLÔT, POR, BAL '!$B$1:$M$44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29" i="2" l="1"/>
  <c r="G30" i="2"/>
  <c r="G31" i="2"/>
  <c r="G32" i="2"/>
  <c r="G28" i="2"/>
  <c r="J29" i="2"/>
  <c r="J30" i="2"/>
  <c r="J31" i="2"/>
  <c r="J32" i="2"/>
  <c r="J28" i="2"/>
  <c r="J38" i="2" l="1"/>
  <c r="G38" i="2"/>
  <c r="J36" i="2"/>
  <c r="G36" i="2"/>
  <c r="M35" i="2"/>
  <c r="J35" i="2"/>
  <c r="G35" i="2"/>
  <c r="J34" i="2"/>
  <c r="G34" i="2"/>
  <c r="M26" i="2"/>
  <c r="G26" i="2"/>
  <c r="J25" i="2"/>
  <c r="G25" i="2"/>
  <c r="J24" i="2"/>
  <c r="G24" i="2"/>
  <c r="J23" i="2"/>
  <c r="G23" i="2"/>
  <c r="J22" i="2"/>
  <c r="G22" i="2"/>
  <c r="M21" i="2"/>
  <c r="J21" i="2"/>
  <c r="G21" i="2"/>
  <c r="G17" i="2"/>
  <c r="G16" i="2"/>
  <c r="G15" i="2"/>
  <c r="J11" i="2"/>
  <c r="G11" i="2"/>
  <c r="G43" i="2" l="1"/>
  <c r="J43" i="2"/>
  <c r="M48" i="2" s="1"/>
  <c r="M43" i="2"/>
</calcChain>
</file>

<file path=xl/sharedStrings.xml><?xml version="1.0" encoding="utf-8"?>
<sst xmlns="http://schemas.openxmlformats.org/spreadsheetml/2006/main" count="96" uniqueCount="75">
  <si>
    <t>08C,1,1</t>
    <phoneticPr fontId="6" type="noConversion"/>
  </si>
  <si>
    <t>08C,1,2</t>
    <phoneticPr fontId="6" type="noConversion"/>
  </si>
  <si>
    <t xml:space="preserve">Mise en place et installation de chantier </t>
    <phoneticPr fontId="6" type="noConversion"/>
  </si>
  <si>
    <t>Portillon (1 battant) avec contrôle d'accès mécanique du Verger, de l'espace projet futur à côté du Transformateur, et accès jardins Palmier 2 (Modèle Type Bambou) / Hauteur totale hors sol: 1,65m</t>
    <phoneticPr fontId="12" type="noConversion"/>
  </si>
  <si>
    <t xml:space="preserve"> PM</t>
  </si>
  <si>
    <t>BAL neuves d'exterieur à fixer dans clôtures (Modèle Vulcain d'exterieur de chez Decayeux)</t>
    <phoneticPr fontId="16" type="noConversion"/>
  </si>
  <si>
    <t>BAL neuves d'exterieur à fixer sur mur des L.P  (Modèle Vulcain d'exterieur de chez Decayeux)</t>
  </si>
  <si>
    <t>(OPTION) Dépose et repose des BAL existantes, à fixer  dans clôtures</t>
  </si>
  <si>
    <t>(OPTION) Dépose et repose des BAL existantes, à fixer sur mur des L.P</t>
    <phoneticPr fontId="16" type="noConversion"/>
  </si>
  <si>
    <t>08C,2,10</t>
    <phoneticPr fontId="16" type="noConversion"/>
  </si>
  <si>
    <t>08C,2,10bis</t>
    <phoneticPr fontId="16" type="noConversion"/>
  </si>
  <si>
    <t>08C,2,11</t>
  </si>
  <si>
    <t>08C,2,11bis</t>
    <phoneticPr fontId="16" type="noConversion"/>
  </si>
  <si>
    <t>U</t>
    <phoneticPr fontId="16" type="noConversion"/>
  </si>
  <si>
    <t>PM</t>
    <phoneticPr fontId="16" type="noConversion"/>
  </si>
  <si>
    <t>08C,1,3</t>
    <phoneticPr fontId="6" type="noConversion"/>
  </si>
  <si>
    <t>08C,2,1</t>
    <phoneticPr fontId="12" type="noConversion"/>
  </si>
  <si>
    <t>08C,2,2</t>
    <phoneticPr fontId="6" type="noConversion"/>
  </si>
  <si>
    <t>08C,2,3</t>
    <phoneticPr fontId="12" type="noConversion"/>
  </si>
  <si>
    <t>08C,2,4</t>
    <phoneticPr fontId="12" type="noConversion"/>
  </si>
  <si>
    <t>08C,2,5</t>
    <phoneticPr fontId="12" type="noConversion"/>
  </si>
  <si>
    <t>08C,2,6</t>
    <phoneticPr fontId="12" type="noConversion"/>
  </si>
  <si>
    <t>08C,2,7</t>
    <phoneticPr fontId="12" type="noConversion"/>
  </si>
  <si>
    <t>FT</t>
    <phoneticPr fontId="6" type="noConversion"/>
  </si>
  <si>
    <t>Nettoyage des zones</t>
    <phoneticPr fontId="6" type="noConversion"/>
  </si>
  <si>
    <t>TOTAL</t>
  </si>
  <si>
    <t>PAYSAGE ET AMÉNAGEMENTS EXTERIEURS</t>
    <phoneticPr fontId="6" type="noConversion"/>
  </si>
  <si>
    <t>Clôture Type Bambou / Hauteur totale hors sol: 1,65m sur mur de soutènement et 1,85m sur muret de 20cm y compris platines</t>
    <phoneticPr fontId="12" type="noConversion"/>
  </si>
  <si>
    <t>DESIGNATION DES OUVRAGES</t>
  </si>
  <si>
    <t>U</t>
  </si>
  <si>
    <t>P.U</t>
  </si>
  <si>
    <t>QUANT</t>
  </si>
  <si>
    <t xml:space="preserve"> </t>
  </si>
  <si>
    <t>FT</t>
  </si>
  <si>
    <t>Portail manuel ouvrant à la française (2 battants) avec contrôle d'accès mécanique pour la Servitude CDE (Cadres avec grilles en acier galvanisé) / Hauteur total hors sol: 1,65m</t>
    <phoneticPr fontId="12" type="noConversion"/>
  </si>
  <si>
    <t>Total LOT 08C :</t>
    <phoneticPr fontId="6" type="noConversion"/>
  </si>
  <si>
    <t>Clôture des collectifs F et G,en acier galvanisé, poteaux, cadres avec grilles y compris plots béton / Hauteur total hors sol: 1,20m</t>
    <phoneticPr fontId="12" type="noConversion"/>
  </si>
  <si>
    <t>ml</t>
    <phoneticPr fontId="12" type="noConversion"/>
  </si>
  <si>
    <t>U</t>
    <phoneticPr fontId="12" type="noConversion"/>
  </si>
  <si>
    <t>ml</t>
  </si>
  <si>
    <t>1.2 PRÉPARATION, RÉALISATION, FOURNITURE ET MISE EN PLACE:</t>
    <phoneticPr fontId="6" type="noConversion"/>
  </si>
  <si>
    <t>08C,2,8</t>
    <phoneticPr fontId="6" type="noConversion"/>
  </si>
  <si>
    <t>Portail manuel ouvrant à la française (2 battants) avec contrôle d'accès mécanique entrée pour le transformateur EEC (Modèle Type Bambou) / Hauteur totale hors sol: 1,85m</t>
    <phoneticPr fontId="12" type="noConversion"/>
  </si>
  <si>
    <t>Clôture épaisse y compris murets 20cm / 3 séquences: Type Gabion/Bambou-Bambou-Gabion /Type "Bambou" Hauteur totale hors sol:1,85m</t>
    <phoneticPr fontId="6" type="noConversion"/>
  </si>
  <si>
    <t xml:space="preserve">Études et plans d'éxecution des ouvrages et de synthèse </t>
    <phoneticPr fontId="6" type="noConversion"/>
  </si>
  <si>
    <t xml:space="preserve">                                                                                                                               LOT 08C - CLÔTURES, PORTAILS ET PORTILLONS MANUELS</t>
    <phoneticPr fontId="16" type="noConversion"/>
  </si>
  <si>
    <t>U</t>
    <phoneticPr fontId="6" type="noConversion"/>
  </si>
  <si>
    <t xml:space="preserve"> QUANT</t>
  </si>
  <si>
    <t xml:space="preserve"> TOTAL</t>
  </si>
  <si>
    <t xml:space="preserve">  </t>
  </si>
  <si>
    <t>08C,2,9</t>
    <phoneticPr fontId="12" type="noConversion"/>
  </si>
  <si>
    <t>1.1 PRÉPARATION ET SUIVI</t>
  </si>
  <si>
    <t>DECOMPOSITION DU PRIX GLOBAL ET FORFAITAIRE</t>
  </si>
  <si>
    <t>ESPACES PRIVATIFS</t>
  </si>
  <si>
    <t>TR CONDITIONNELLE 1</t>
  </si>
  <si>
    <t>TR FERME</t>
  </si>
  <si>
    <t xml:space="preserve"> ESPACES COLLECTIFS</t>
  </si>
  <si>
    <t>REQUALIFICATION DE LA RESIDENCE PALMIERS 1 &amp; 2</t>
  </si>
  <si>
    <t>CLÔTURES, PORTAILS ET PORTILLONS MANUELS, BOITES AUX LETTRES :</t>
  </si>
  <si>
    <t>08C,2,7,1</t>
  </si>
  <si>
    <r>
      <t xml:space="preserve">Portails manuels </t>
    </r>
    <r>
      <rPr>
        <b/>
        <sz val="10"/>
        <rFont val="Trebuchet MS"/>
        <family val="2"/>
      </rPr>
      <t>coulissants simples, pour Duplex</t>
    </r>
  </si>
  <si>
    <t>08C,2,7,2</t>
  </si>
  <si>
    <r>
      <t xml:space="preserve">Portails manuels </t>
    </r>
    <r>
      <rPr>
        <b/>
        <sz val="10"/>
        <rFont val="Trebuchet MS"/>
        <family val="2"/>
      </rPr>
      <t>coulissants doubles, pour Duplex</t>
    </r>
  </si>
  <si>
    <t>08C,2,7,3</t>
  </si>
  <si>
    <r>
      <t xml:space="preserve">Portails manuels </t>
    </r>
    <r>
      <rPr>
        <b/>
        <sz val="10"/>
        <rFont val="Trebuchet MS"/>
        <family val="2"/>
      </rPr>
      <t>ouvrants à la française, pour Duplex</t>
    </r>
  </si>
  <si>
    <t>08C,2,7,4</t>
  </si>
  <si>
    <r>
      <t xml:space="preserve">Portails manuels </t>
    </r>
    <r>
      <rPr>
        <b/>
        <sz val="10"/>
        <rFont val="Trebuchet MS"/>
        <family val="2"/>
      </rPr>
      <t xml:space="preserve">ouvrants accordéon, pour Duplex </t>
    </r>
  </si>
  <si>
    <t>08C,2,7,5</t>
  </si>
  <si>
    <r>
      <t xml:space="preserve">Portails manuels </t>
    </r>
    <r>
      <rPr>
        <b/>
        <sz val="10"/>
        <rFont val="Trebuchet MS"/>
        <family val="2"/>
      </rPr>
      <t xml:space="preserve">coulissants simples, pour Collectif </t>
    </r>
  </si>
  <si>
    <t>08C,2,7,6</t>
  </si>
  <si>
    <r>
      <t>Portails manuels</t>
    </r>
    <r>
      <rPr>
        <b/>
        <sz val="10"/>
        <rFont val="Trebuchet MS"/>
        <family val="2"/>
      </rPr>
      <t xml:space="preserve"> coulissants doubles, pour Collectif</t>
    </r>
  </si>
  <si>
    <t>PM</t>
  </si>
  <si>
    <t>Clôture poteaux, cadres avec grilles en acier galvanisé y compris plots béton, longrines, lisses hautes et basses, murets / Hauteur total hors sol: 1,65m</t>
  </si>
  <si>
    <t>Portails manuels avec système pour cadenas (coulissants simples/doubles, ouvrants à la française, accordéon) en acier galvanisé avec poteaux, cadres et grilles soudés y compris plots béton et lisses hautes et basses / Hauteur totale hors sol: 1,65m</t>
  </si>
  <si>
    <t>Portillon en acier galvanisé avec contrôle d’accès mécanique, avec poteaux, cadres et grilles soudés y compris plots de béton, lisses hautes ou basses et toutes sujétions / Ht : 1,65m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</si>
</sst>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€_-;\-* #,##0\ _€_-;_-* &quot;-&quot;\ _€_-;_-@_-"/>
  </numFmts>
  <fonts count="19">
    <font>
      <sz val="11"/>
      <color theme="1"/>
      <name val="Calibri"/>
      <family val="2"/>
      <scheme val="minor"/>
    </font>
    <font>
      <sz val="10"/>
      <name val="CG Times (W1)"/>
    </font>
    <font>
      <b/>
      <sz val="10"/>
      <name val="CG Times (W1)"/>
    </font>
    <font>
      <b/>
      <sz val="14"/>
      <color rgb="FF5252A5"/>
      <name val="CG Times (W1)"/>
    </font>
    <font>
      <b/>
      <sz val="12"/>
      <color rgb="FF5252A5"/>
      <name val="CG Times (W1)"/>
    </font>
    <font>
      <sz val="10"/>
      <name val="MS Sans Serif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color indexed="8"/>
      <name val="Trebuchet MS"/>
      <family val="2"/>
    </font>
    <font>
      <sz val="10"/>
      <color indexed="52"/>
      <name val="CG Times (W1)"/>
    </font>
    <font>
      <b/>
      <sz val="12"/>
      <color indexed="8"/>
      <name val="CG Times (W1)"/>
    </font>
    <font>
      <b/>
      <sz val="10"/>
      <name val="Trebuchet MS"/>
      <family val="2"/>
    </font>
    <font>
      <sz val="8"/>
      <name val="Calibri"/>
      <family val="2"/>
    </font>
    <font>
      <b/>
      <sz val="8"/>
      <color indexed="8"/>
      <name val="Trebuchet MS"/>
      <family val="2"/>
    </font>
    <font>
      <i/>
      <sz val="10"/>
      <color indexed="55"/>
      <name val="CG Times (W1)"/>
    </font>
    <font>
      <b/>
      <i/>
      <sz val="10"/>
      <color indexed="55"/>
      <name val="Trebuchet MS"/>
      <family val="2"/>
    </font>
    <font>
      <sz val="8"/>
      <name val="Verdana"/>
      <family val="2"/>
    </font>
    <font>
      <sz val="10"/>
      <color indexed="15"/>
      <name val="CG Times (W1)"/>
    </font>
    <font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4">
    <xf numFmtId="0" fontId="0" fillId="0" borderId="0"/>
    <xf numFmtId="0" fontId="5" fillId="0" borderId="0"/>
    <xf numFmtId="0" fontId="7" fillId="0" borderId="0"/>
    <xf numFmtId="0" fontId="5" fillId="0" borderId="0"/>
  </cellStyleXfs>
  <cellXfs count="81">
    <xf numFmtId="0" fontId="0" fillId="0" borderId="0" xfId="0"/>
    <xf numFmtId="0" fontId="4" fillId="0" borderId="0" xfId="0" applyFont="1" applyAlignment="1">
      <alignment horizontal="centerContinuous" vertical="center"/>
    </xf>
    <xf numFmtId="164" fontId="4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Continuous" vertical="top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8" fillId="0" borderId="0" xfId="0" applyFont="1"/>
    <xf numFmtId="164" fontId="2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vertical="center"/>
    </xf>
    <xf numFmtId="0" fontId="11" fillId="0" borderId="0" xfId="0" applyFont="1" applyAlignment="1">
      <alignment wrapText="1"/>
    </xf>
    <xf numFmtId="0" fontId="14" fillId="0" borderId="5" xfId="0" applyFont="1" applyBorder="1" applyAlignment="1">
      <alignment horizontal="center" vertical="center"/>
    </xf>
    <xf numFmtId="0" fontId="15" fillId="0" borderId="0" xfId="0" applyFont="1"/>
    <xf numFmtId="0" fontId="14" fillId="0" borderId="2" xfId="0" applyFont="1" applyBorder="1" applyAlignment="1">
      <alignment horizontal="center" vertical="center"/>
    </xf>
    <xf numFmtId="164" fontId="14" fillId="0" borderId="2" xfId="0" applyNumberFormat="1" applyFont="1" applyBorder="1" applyAlignment="1">
      <alignment vertical="center"/>
    </xf>
    <xf numFmtId="164" fontId="14" fillId="0" borderId="3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vertical="center"/>
    </xf>
    <xf numFmtId="164" fontId="14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3" borderId="8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vertical="center"/>
    </xf>
    <xf numFmtId="164" fontId="1" fillId="2" borderId="0" xfId="0" applyNumberFormat="1" applyFont="1" applyFill="1" applyAlignment="1">
      <alignment vertical="center"/>
    </xf>
    <xf numFmtId="164" fontId="1" fillId="2" borderId="3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horizontal="center" vertical="top"/>
    </xf>
    <xf numFmtId="0" fontId="1" fillId="2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 vertical="center" wrapText="1"/>
    </xf>
    <xf numFmtId="164" fontId="2" fillId="3" borderId="7" xfId="0" applyNumberFormat="1" applyFont="1" applyFill="1" applyBorder="1" applyAlignment="1">
      <alignment vertical="center"/>
    </xf>
    <xf numFmtId="164" fontId="2" fillId="0" borderId="13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horizontal="center" vertical="center"/>
    </xf>
    <xf numFmtId="164" fontId="17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3" xfId="0" applyNumberFormat="1" applyFont="1" applyBorder="1" applyAlignment="1">
      <alignment horizontal="left" vertical="center"/>
    </xf>
    <xf numFmtId="0" fontId="10" fillId="2" borderId="6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vertical="center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Fill="1" applyAlignment="1">
      <alignment wrapText="1"/>
    </xf>
    <xf numFmtId="0" fontId="11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</cellXfs>
  <cellStyles count="4">
    <cellStyle name="Normal" xfId="0" builtinId="0"/>
    <cellStyle name="Normal 2" xfId="1"/>
    <cellStyle name="Normal 3 2" xfId="2"/>
    <cellStyle name="Normal 4" xfId="3"/>
  </cellStyles>
  <dxfs count="0"/>
  <tableStyles count="0" defaultTableStyle="TableStyleMedium9"/>
  <colors>
    <mruColors>
      <color rgb="FF5252A5"/>
      <color rgb="FF800080"/>
      <color rgb="FF52A591"/>
      <color rgb="FFE7AE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B1:P48"/>
  <sheetViews>
    <sheetView tabSelected="1" topLeftCell="A31" zoomScale="85" zoomScaleNormal="85" zoomScaleSheetLayoutView="85" zoomScalePageLayoutView="85" workbookViewId="0">
      <selection activeCell="C52" sqref="C52"/>
    </sheetView>
  </sheetViews>
  <sheetFormatPr baseColWidth="10" defaultColWidth="11.140625" defaultRowHeight="12.75"/>
  <cols>
    <col min="1" max="1" width="3" style="3" customWidth="1"/>
    <col min="2" max="2" width="13.140625" style="3" customWidth="1"/>
    <col min="3" max="3" width="127.5703125" style="23" customWidth="1"/>
    <col min="4" max="4" width="7.5703125" style="3" customWidth="1"/>
    <col min="5" max="5" width="13.85546875" style="4" bestFit="1" customWidth="1"/>
    <col min="6" max="6" width="11.85546875" style="4" customWidth="1"/>
    <col min="7" max="7" width="16.85546875" style="4" customWidth="1"/>
    <col min="8" max="8" width="3.140625" style="4" customWidth="1"/>
    <col min="9" max="9" width="11.140625" style="3"/>
    <col min="10" max="10" width="16.85546875" style="3" customWidth="1"/>
    <col min="11" max="11" width="3" style="3" customWidth="1"/>
    <col min="12" max="12" width="11.140625" style="3"/>
    <col min="13" max="13" width="16.85546875" style="3" customWidth="1"/>
    <col min="14" max="14" width="1.42578125" style="3" customWidth="1"/>
    <col min="15" max="16384" width="11.140625" style="3"/>
  </cols>
  <sheetData>
    <row r="1" spans="2:13" s="5" customFormat="1" ht="20.100000000000001" customHeight="1">
      <c r="B1" s="24"/>
      <c r="C1" s="75" t="s">
        <v>57</v>
      </c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2:13" s="5" customFormat="1" ht="20.100000000000001" customHeight="1">
      <c r="B2" s="24"/>
      <c r="C2" s="75" t="s">
        <v>52</v>
      </c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2:13" s="5" customFormat="1" ht="20.100000000000001" customHeight="1">
      <c r="B3" s="6"/>
      <c r="C3" s="17"/>
      <c r="D3" s="1"/>
      <c r="E3" s="2"/>
      <c r="F3" s="2"/>
      <c r="G3" s="2"/>
      <c r="H3" s="2"/>
    </row>
    <row r="4" spans="2:13" s="5" customFormat="1" ht="20.100000000000001" customHeight="1" thickBot="1">
      <c r="B4" s="6"/>
      <c r="C4" s="17"/>
      <c r="D4" s="32"/>
      <c r="E4" s="2"/>
      <c r="F4" s="2"/>
      <c r="G4" s="2"/>
      <c r="H4" s="2"/>
      <c r="L4" s="51"/>
    </row>
    <row r="5" spans="2:13" s="5" customFormat="1" ht="20.100000000000001" customHeight="1" thickTop="1" thickBot="1">
      <c r="B5" s="71" t="s">
        <v>45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3"/>
    </row>
    <row r="6" spans="2:13" s="5" customFormat="1" ht="20.100000000000001" customHeight="1" thickTop="1">
      <c r="B6" s="6"/>
      <c r="C6" s="18"/>
      <c r="D6" s="6"/>
      <c r="E6" s="7"/>
      <c r="F6" s="7"/>
      <c r="G6" s="7"/>
      <c r="H6" s="7"/>
      <c r="I6" s="51"/>
      <c r="J6" s="53"/>
      <c r="K6" s="53"/>
      <c r="L6" s="51"/>
    </row>
    <row r="7" spans="2:13" s="51" customFormat="1" ht="20.100000000000001" customHeight="1">
      <c r="C7" s="52"/>
      <c r="E7" s="47"/>
      <c r="F7" s="47"/>
      <c r="G7" s="47"/>
      <c r="H7" s="47"/>
    </row>
    <row r="8" spans="2:13" s="51" customFormat="1" ht="20.100000000000001" customHeight="1">
      <c r="C8" s="52"/>
      <c r="E8" s="47"/>
      <c r="F8" s="47"/>
      <c r="G8" s="47"/>
      <c r="H8" s="47"/>
      <c r="I8" s="77" t="s">
        <v>55</v>
      </c>
      <c r="J8" s="77"/>
      <c r="L8" s="77" t="s">
        <v>54</v>
      </c>
      <c r="M8" s="77"/>
    </row>
    <row r="9" spans="2:13" s="5" customFormat="1" ht="20.100000000000001" customHeight="1" thickBot="1">
      <c r="C9" s="19"/>
      <c r="E9" s="14"/>
      <c r="F9" s="14"/>
      <c r="G9" s="14"/>
      <c r="H9" s="14"/>
      <c r="I9" s="76" t="s">
        <v>53</v>
      </c>
      <c r="J9" s="76"/>
      <c r="K9" s="51"/>
      <c r="L9" s="76" t="s">
        <v>56</v>
      </c>
      <c r="M9" s="76"/>
    </row>
    <row r="10" spans="2:13" s="5" customFormat="1" ht="20.100000000000001" customHeight="1" thickTop="1" thickBot="1">
      <c r="B10" s="25"/>
      <c r="C10" s="20" t="s">
        <v>28</v>
      </c>
      <c r="D10" s="9" t="s">
        <v>29</v>
      </c>
      <c r="E10" s="10" t="s">
        <v>30</v>
      </c>
      <c r="F10" s="28" t="s">
        <v>31</v>
      </c>
      <c r="G10" s="10" t="s">
        <v>25</v>
      </c>
      <c r="H10" s="45"/>
      <c r="I10" s="63" t="s">
        <v>31</v>
      </c>
      <c r="J10" s="10" t="s">
        <v>25</v>
      </c>
      <c r="K10" s="45"/>
      <c r="L10" s="10" t="s">
        <v>47</v>
      </c>
      <c r="M10" s="65" t="s">
        <v>48</v>
      </c>
    </row>
    <row r="11" spans="2:13" s="5" customFormat="1" ht="20.100000000000001" customHeight="1" thickTop="1">
      <c r="B11" s="16"/>
      <c r="C11" s="21"/>
      <c r="D11" s="11"/>
      <c r="E11" s="8"/>
      <c r="F11" s="15"/>
      <c r="G11" s="12" t="str">
        <f>IF(ISBLANK(F11)," ",E11*F11)</f>
        <v xml:space="preserve"> </v>
      </c>
      <c r="H11" s="14"/>
      <c r="I11" s="64"/>
      <c r="J11" s="33" t="str">
        <f>IF(ISBLANK(I11)," ",H11*I11)</f>
        <v xml:space="preserve"> </v>
      </c>
      <c r="K11" s="14"/>
      <c r="L11" s="12"/>
      <c r="M11" s="33" t="s">
        <v>49</v>
      </c>
    </row>
    <row r="12" spans="2:13" s="5" customFormat="1" ht="20.100000000000001" customHeight="1">
      <c r="B12" s="59"/>
      <c r="C12" s="26" t="s">
        <v>26</v>
      </c>
      <c r="D12" s="54" t="s">
        <v>32</v>
      </c>
      <c r="E12" s="55" t="s">
        <v>32</v>
      </c>
      <c r="F12" s="56"/>
      <c r="G12" s="55"/>
      <c r="H12" s="14"/>
      <c r="I12" s="55"/>
      <c r="J12" s="57"/>
      <c r="K12" s="14"/>
      <c r="L12" s="55"/>
      <c r="M12" s="57"/>
    </row>
    <row r="13" spans="2:13" s="5" customFormat="1" ht="20.100000000000001" customHeight="1">
      <c r="B13" s="16"/>
      <c r="C13" s="22"/>
      <c r="D13" s="13"/>
      <c r="E13" s="12"/>
      <c r="F13" s="14"/>
      <c r="G13" s="12"/>
      <c r="H13" s="14"/>
      <c r="I13" s="12"/>
      <c r="J13" s="33"/>
      <c r="K13" s="14"/>
      <c r="L13" s="12"/>
      <c r="M13" s="33"/>
    </row>
    <row r="14" spans="2:13" s="5" customFormat="1" ht="20.100000000000001" customHeight="1">
      <c r="B14" s="16"/>
      <c r="C14" s="74" t="s">
        <v>51</v>
      </c>
      <c r="D14" s="13"/>
      <c r="E14" s="12"/>
      <c r="F14" s="14"/>
      <c r="G14" s="12"/>
      <c r="H14" s="14"/>
      <c r="I14" s="12"/>
      <c r="J14" s="33"/>
      <c r="K14" s="14"/>
      <c r="L14" s="12"/>
      <c r="M14" s="33"/>
    </row>
    <row r="15" spans="2:13" s="5" customFormat="1" ht="20.100000000000001" customHeight="1">
      <c r="B15" s="40" t="s">
        <v>0</v>
      </c>
      <c r="C15" s="34" t="s">
        <v>2</v>
      </c>
      <c r="D15" s="13" t="s">
        <v>33</v>
      </c>
      <c r="E15" s="12"/>
      <c r="F15" s="14">
        <v>1</v>
      </c>
      <c r="G15" s="12">
        <f>E15*F15</f>
        <v>0</v>
      </c>
      <c r="H15" s="14"/>
      <c r="I15" s="12">
        <v>1</v>
      </c>
      <c r="J15" s="33"/>
      <c r="K15" s="14"/>
      <c r="L15" s="12">
        <v>0.5</v>
      </c>
      <c r="M15" s="33"/>
    </row>
    <row r="16" spans="2:13" s="5" customFormat="1" ht="20.100000000000001" customHeight="1">
      <c r="B16" s="40" t="s">
        <v>1</v>
      </c>
      <c r="C16" s="34" t="s">
        <v>44</v>
      </c>
      <c r="D16" s="13" t="s">
        <v>23</v>
      </c>
      <c r="E16" s="12"/>
      <c r="F16" s="14">
        <v>1</v>
      </c>
      <c r="G16" s="12">
        <f>F16*E16</f>
        <v>0</v>
      </c>
      <c r="H16" s="14"/>
      <c r="I16" s="12">
        <v>1</v>
      </c>
      <c r="J16" s="33"/>
      <c r="K16" s="14"/>
      <c r="L16" s="12">
        <v>0.5</v>
      </c>
      <c r="M16" s="33"/>
    </row>
    <row r="17" spans="2:13" s="5" customFormat="1" ht="20.100000000000001" customHeight="1">
      <c r="B17" s="40" t="s">
        <v>15</v>
      </c>
      <c r="C17" s="34" t="s">
        <v>24</v>
      </c>
      <c r="D17" s="13" t="s">
        <v>33</v>
      </c>
      <c r="E17" s="12"/>
      <c r="F17" s="14">
        <v>1</v>
      </c>
      <c r="G17" s="12">
        <f t="shared" ref="G17" si="0">E17*F17</f>
        <v>0</v>
      </c>
      <c r="H17" s="14"/>
      <c r="I17" s="12">
        <v>1</v>
      </c>
      <c r="J17" s="33"/>
      <c r="K17" s="14"/>
      <c r="L17" s="12">
        <v>0.5</v>
      </c>
      <c r="M17" s="33"/>
    </row>
    <row r="18" spans="2:13" s="5" customFormat="1" ht="20.100000000000001" customHeight="1">
      <c r="B18" s="40"/>
      <c r="C18" s="74"/>
      <c r="D18" s="29"/>
      <c r="E18" s="30"/>
      <c r="F18" s="43"/>
      <c r="G18" s="30"/>
      <c r="H18" s="43"/>
      <c r="I18" s="30"/>
      <c r="J18" s="31"/>
      <c r="K18" s="43"/>
      <c r="L18" s="30"/>
      <c r="M18" s="31"/>
    </row>
    <row r="19" spans="2:13" s="5" customFormat="1" ht="20.100000000000001" customHeight="1">
      <c r="B19" s="16"/>
      <c r="C19" s="74" t="s">
        <v>40</v>
      </c>
      <c r="D19" s="13"/>
      <c r="E19" s="12"/>
      <c r="F19" s="14"/>
      <c r="G19" s="12"/>
      <c r="H19" s="14"/>
      <c r="I19" s="12"/>
      <c r="J19" s="33"/>
      <c r="K19" s="14"/>
      <c r="L19" s="12"/>
      <c r="M19" s="33"/>
    </row>
    <row r="20" spans="2:13" s="5" customFormat="1" ht="20.100000000000001" customHeight="1">
      <c r="B20" s="40"/>
      <c r="C20" s="78" t="s">
        <v>58</v>
      </c>
      <c r="D20" s="13"/>
      <c r="E20" s="12"/>
      <c r="F20" s="14"/>
      <c r="G20" s="12"/>
      <c r="H20" s="14"/>
      <c r="I20" s="12"/>
      <c r="J20" s="33"/>
      <c r="K20" s="14"/>
      <c r="L20" s="12"/>
      <c r="M20" s="33"/>
    </row>
    <row r="21" spans="2:13" s="5" customFormat="1" ht="20.100000000000001" customHeight="1">
      <c r="B21" s="40" t="s">
        <v>16</v>
      </c>
      <c r="C21" s="41" t="s">
        <v>27</v>
      </c>
      <c r="D21" s="13" t="s">
        <v>37</v>
      </c>
      <c r="E21" s="12"/>
      <c r="F21" s="14">
        <v>149</v>
      </c>
      <c r="G21" s="12">
        <f>F21*E21</f>
        <v>0</v>
      </c>
      <c r="H21" s="14"/>
      <c r="I21" s="12">
        <v>36</v>
      </c>
      <c r="J21" s="33">
        <f>I21*E21</f>
        <v>0</v>
      </c>
      <c r="K21" s="66"/>
      <c r="L21" s="12">
        <v>113</v>
      </c>
      <c r="M21" s="33">
        <f>L21*E21</f>
        <v>0</v>
      </c>
    </row>
    <row r="22" spans="2:13" s="5" customFormat="1" ht="39.950000000000003" customHeight="1">
      <c r="B22" s="40" t="s">
        <v>17</v>
      </c>
      <c r="C22" s="41" t="s">
        <v>43</v>
      </c>
      <c r="D22" s="13" t="s">
        <v>39</v>
      </c>
      <c r="E22" s="12"/>
      <c r="F22" s="14">
        <v>178</v>
      </c>
      <c r="G22" s="12">
        <f t="shared" ref="G22:G34" si="1">F22*E22</f>
        <v>0</v>
      </c>
      <c r="H22" s="14"/>
      <c r="I22" s="12">
        <v>178</v>
      </c>
      <c r="J22" s="33">
        <f>F22*E22</f>
        <v>0</v>
      </c>
      <c r="K22" s="14"/>
      <c r="L22" s="12"/>
      <c r="M22" s="33"/>
    </row>
    <row r="23" spans="2:13" s="5" customFormat="1" ht="39.950000000000003" customHeight="1">
      <c r="B23" s="40" t="s">
        <v>18</v>
      </c>
      <c r="C23" s="79" t="s">
        <v>72</v>
      </c>
      <c r="D23" s="13" t="s">
        <v>37</v>
      </c>
      <c r="E23" s="12"/>
      <c r="F23" s="14">
        <v>2450</v>
      </c>
      <c r="G23" s="12">
        <f t="shared" si="1"/>
        <v>0</v>
      </c>
      <c r="H23" s="14"/>
      <c r="I23" s="12">
        <v>2450</v>
      </c>
      <c r="J23" s="33">
        <f>F23*E23</f>
        <v>0</v>
      </c>
      <c r="K23" s="14"/>
      <c r="L23" s="12"/>
      <c r="M23" s="33"/>
    </row>
    <row r="24" spans="2:13" s="5" customFormat="1" ht="20.100000000000001" customHeight="1">
      <c r="B24" s="40" t="s">
        <v>19</v>
      </c>
      <c r="C24" s="41" t="s">
        <v>36</v>
      </c>
      <c r="D24" s="13" t="s">
        <v>37</v>
      </c>
      <c r="E24" s="12"/>
      <c r="F24" s="14">
        <v>189</v>
      </c>
      <c r="G24" s="12">
        <f t="shared" si="1"/>
        <v>0</v>
      </c>
      <c r="H24" s="14"/>
      <c r="I24" s="12">
        <v>189</v>
      </c>
      <c r="J24" s="33">
        <f>F24*E24</f>
        <v>0</v>
      </c>
      <c r="K24" s="14"/>
      <c r="L24" s="12"/>
      <c r="M24" s="33"/>
    </row>
    <row r="25" spans="2:13" s="5" customFormat="1" ht="39.950000000000003" customHeight="1">
      <c r="B25" s="40" t="s">
        <v>20</v>
      </c>
      <c r="C25" s="42" t="s">
        <v>34</v>
      </c>
      <c r="D25" s="13" t="s">
        <v>38</v>
      </c>
      <c r="E25" s="12"/>
      <c r="F25" s="14">
        <v>2</v>
      </c>
      <c r="G25" s="12">
        <f t="shared" si="1"/>
        <v>0</v>
      </c>
      <c r="H25" s="14"/>
      <c r="I25" s="12">
        <v>2</v>
      </c>
      <c r="J25" s="33">
        <f>F25*E25</f>
        <v>0</v>
      </c>
      <c r="K25" s="14"/>
      <c r="L25" s="12"/>
      <c r="M25" s="33"/>
    </row>
    <row r="26" spans="2:13" s="5" customFormat="1" ht="39.950000000000003" customHeight="1">
      <c r="B26" s="40" t="s">
        <v>21</v>
      </c>
      <c r="C26" s="42" t="s">
        <v>42</v>
      </c>
      <c r="D26" s="13" t="s">
        <v>38</v>
      </c>
      <c r="E26" s="12"/>
      <c r="F26" s="14">
        <v>1</v>
      </c>
      <c r="G26" s="12">
        <f t="shared" si="1"/>
        <v>0</v>
      </c>
      <c r="H26" s="14"/>
      <c r="I26" s="12"/>
      <c r="J26" s="33"/>
      <c r="K26" s="14"/>
      <c r="L26" s="12">
        <v>1</v>
      </c>
      <c r="M26" s="33">
        <f>E26*L26</f>
        <v>0</v>
      </c>
    </row>
    <row r="27" spans="2:13" s="5" customFormat="1" ht="39.950000000000003" customHeight="1">
      <c r="B27" s="40" t="s">
        <v>22</v>
      </c>
      <c r="C27" s="42" t="s">
        <v>73</v>
      </c>
      <c r="D27" s="13" t="s">
        <v>38</v>
      </c>
      <c r="E27" s="12"/>
      <c r="F27" s="14"/>
      <c r="G27" s="12"/>
      <c r="H27" s="14"/>
      <c r="I27" s="12"/>
      <c r="J27" s="33"/>
      <c r="K27" s="14"/>
      <c r="L27" s="12"/>
      <c r="M27" s="33"/>
    </row>
    <row r="28" spans="2:13" s="5" customFormat="1" ht="15">
      <c r="B28" s="40" t="s">
        <v>59</v>
      </c>
      <c r="C28" s="80" t="s">
        <v>60</v>
      </c>
      <c r="D28" s="13" t="s">
        <v>13</v>
      </c>
      <c r="E28" s="12"/>
      <c r="F28" s="12">
        <v>17</v>
      </c>
      <c r="G28" s="12">
        <f>E28*F28</f>
        <v>0</v>
      </c>
      <c r="H28" s="14"/>
      <c r="I28" s="12">
        <v>17</v>
      </c>
      <c r="J28" s="33">
        <f>E28*I28</f>
        <v>0</v>
      </c>
      <c r="K28" s="14"/>
      <c r="L28" s="12"/>
      <c r="M28" s="33"/>
    </row>
    <row r="29" spans="2:13" s="5" customFormat="1" ht="15">
      <c r="B29" s="40" t="s">
        <v>61</v>
      </c>
      <c r="C29" s="80" t="s">
        <v>62</v>
      </c>
      <c r="D29" s="13" t="s">
        <v>13</v>
      </c>
      <c r="E29" s="12"/>
      <c r="F29" s="12">
        <v>23</v>
      </c>
      <c r="G29" s="12">
        <f t="shared" ref="G29:G32" si="2">E29*F29</f>
        <v>0</v>
      </c>
      <c r="H29" s="14"/>
      <c r="I29" s="12">
        <v>23</v>
      </c>
      <c r="J29" s="33">
        <f t="shared" ref="J29:J32" si="3">E29*I29</f>
        <v>0</v>
      </c>
      <c r="K29" s="14"/>
      <c r="L29" s="12"/>
      <c r="M29" s="33"/>
    </row>
    <row r="30" spans="2:13" s="5" customFormat="1" ht="15">
      <c r="B30" s="40" t="s">
        <v>63</v>
      </c>
      <c r="C30" s="80" t="s">
        <v>64</v>
      </c>
      <c r="D30" s="13" t="s">
        <v>13</v>
      </c>
      <c r="E30" s="12"/>
      <c r="F30" s="12">
        <v>5</v>
      </c>
      <c r="G30" s="12">
        <f t="shared" si="2"/>
        <v>0</v>
      </c>
      <c r="H30" s="14"/>
      <c r="I30" s="12">
        <v>5</v>
      </c>
      <c r="J30" s="33">
        <f t="shared" si="3"/>
        <v>0</v>
      </c>
      <c r="K30" s="14"/>
      <c r="L30" s="12"/>
      <c r="M30" s="33"/>
    </row>
    <row r="31" spans="2:13" s="5" customFormat="1" ht="15">
      <c r="B31" s="40" t="s">
        <v>65</v>
      </c>
      <c r="C31" s="80" t="s">
        <v>66</v>
      </c>
      <c r="D31" s="13" t="s">
        <v>13</v>
      </c>
      <c r="E31" s="12"/>
      <c r="F31" s="12">
        <v>5</v>
      </c>
      <c r="G31" s="12">
        <f t="shared" si="2"/>
        <v>0</v>
      </c>
      <c r="H31" s="14"/>
      <c r="I31" s="12">
        <v>5</v>
      </c>
      <c r="J31" s="33">
        <f t="shared" si="3"/>
        <v>0</v>
      </c>
      <c r="K31" s="14"/>
      <c r="L31" s="12"/>
      <c r="M31" s="33"/>
    </row>
    <row r="32" spans="2:13" s="5" customFormat="1" ht="15">
      <c r="B32" s="40" t="s">
        <v>67</v>
      </c>
      <c r="C32" s="80" t="s">
        <v>68</v>
      </c>
      <c r="D32" s="13" t="s">
        <v>13</v>
      </c>
      <c r="E32" s="12"/>
      <c r="F32" s="12">
        <v>3</v>
      </c>
      <c r="G32" s="12">
        <f t="shared" si="2"/>
        <v>0</v>
      </c>
      <c r="H32" s="14"/>
      <c r="I32" s="12">
        <v>3</v>
      </c>
      <c r="J32" s="33">
        <f t="shared" si="3"/>
        <v>0</v>
      </c>
      <c r="K32" s="14"/>
      <c r="L32" s="12"/>
      <c r="M32" s="33"/>
    </row>
    <row r="33" spans="2:16" s="5" customFormat="1" ht="15">
      <c r="B33" s="40" t="s">
        <v>69</v>
      </c>
      <c r="C33" s="80" t="s">
        <v>70</v>
      </c>
      <c r="D33" s="13" t="s">
        <v>13</v>
      </c>
      <c r="E33" s="12"/>
      <c r="F33" s="12">
        <v>1</v>
      </c>
      <c r="G33" s="12" t="s">
        <v>71</v>
      </c>
      <c r="H33" s="14"/>
      <c r="I33" s="12">
        <v>1</v>
      </c>
      <c r="J33" s="33" t="s">
        <v>71</v>
      </c>
      <c r="K33" s="14"/>
      <c r="L33" s="12"/>
      <c r="M33" s="33"/>
    </row>
    <row r="34" spans="2:16" s="5" customFormat="1" ht="39.950000000000003" customHeight="1">
      <c r="B34" s="40" t="s">
        <v>41</v>
      </c>
      <c r="C34" s="42" t="s">
        <v>74</v>
      </c>
      <c r="D34" s="13" t="s">
        <v>46</v>
      </c>
      <c r="E34" s="12"/>
      <c r="F34" s="14">
        <v>4</v>
      </c>
      <c r="G34" s="12">
        <f t="shared" si="1"/>
        <v>0</v>
      </c>
      <c r="H34" s="14"/>
      <c r="I34" s="12">
        <v>4</v>
      </c>
      <c r="J34" s="33">
        <f>F34*E34</f>
        <v>0</v>
      </c>
      <c r="K34" s="14"/>
      <c r="L34" s="12"/>
      <c r="M34" s="33"/>
    </row>
    <row r="35" spans="2:16" s="5" customFormat="1" ht="39.950000000000003" customHeight="1">
      <c r="B35" s="40" t="s">
        <v>50</v>
      </c>
      <c r="C35" s="41" t="s">
        <v>3</v>
      </c>
      <c r="D35" s="13" t="s">
        <v>38</v>
      </c>
      <c r="E35" s="12"/>
      <c r="F35" s="14">
        <v>3</v>
      </c>
      <c r="G35" s="12">
        <f>E35*F35</f>
        <v>0</v>
      </c>
      <c r="H35" s="14"/>
      <c r="I35" s="12">
        <v>2</v>
      </c>
      <c r="J35" s="33">
        <f>E35*I35</f>
        <v>0</v>
      </c>
      <c r="K35" s="66"/>
      <c r="L35" s="12">
        <v>1</v>
      </c>
      <c r="M35" s="33">
        <f>E35*L35</f>
        <v>0</v>
      </c>
    </row>
    <row r="36" spans="2:16" s="5" customFormat="1" ht="20.100000000000001" customHeight="1">
      <c r="B36" s="40" t="s">
        <v>9</v>
      </c>
      <c r="C36" s="34" t="s">
        <v>5</v>
      </c>
      <c r="D36" s="13" t="s">
        <v>29</v>
      </c>
      <c r="E36" s="12"/>
      <c r="F36" s="14">
        <v>54</v>
      </c>
      <c r="G36" s="12">
        <f>F36*E36</f>
        <v>0</v>
      </c>
      <c r="H36" s="14"/>
      <c r="I36" s="12">
        <v>54</v>
      </c>
      <c r="J36" s="33">
        <f>I36*E36</f>
        <v>0</v>
      </c>
      <c r="L36" s="12"/>
      <c r="M36" s="33"/>
      <c r="O36" s="14"/>
      <c r="P36" s="14"/>
    </row>
    <row r="37" spans="2:16" s="5" customFormat="1" ht="20.100000000000001" customHeight="1">
      <c r="B37" s="40" t="s">
        <v>10</v>
      </c>
      <c r="C37" s="34" t="s">
        <v>7</v>
      </c>
      <c r="D37" s="13" t="s">
        <v>29</v>
      </c>
      <c r="E37" s="12"/>
      <c r="F37" s="14"/>
      <c r="G37" s="12" t="s">
        <v>14</v>
      </c>
      <c r="H37" s="14"/>
      <c r="I37" s="12"/>
      <c r="J37" s="33" t="s">
        <v>14</v>
      </c>
      <c r="L37" s="12"/>
      <c r="M37" s="33"/>
      <c r="O37" s="14"/>
      <c r="P37" s="14"/>
    </row>
    <row r="38" spans="2:16" s="5" customFormat="1" ht="20.100000000000001" customHeight="1">
      <c r="B38" s="40" t="s">
        <v>11</v>
      </c>
      <c r="C38" s="34" t="s">
        <v>6</v>
      </c>
      <c r="D38" s="13" t="s">
        <v>13</v>
      </c>
      <c r="E38" s="12"/>
      <c r="F38" s="14">
        <v>26</v>
      </c>
      <c r="G38" s="12">
        <f>F38*E38</f>
        <v>0</v>
      </c>
      <c r="H38" s="14"/>
      <c r="I38" s="12">
        <v>26</v>
      </c>
      <c r="J38" s="33">
        <f>I38*E38</f>
        <v>0</v>
      </c>
      <c r="L38" s="12"/>
      <c r="M38" s="33"/>
      <c r="O38" s="14"/>
      <c r="P38" s="14"/>
    </row>
    <row r="39" spans="2:16" s="5" customFormat="1" ht="20.100000000000001" customHeight="1">
      <c r="B39" s="40" t="s">
        <v>12</v>
      </c>
      <c r="C39" s="34" t="s">
        <v>8</v>
      </c>
      <c r="D39" s="13" t="s">
        <v>29</v>
      </c>
      <c r="E39" s="12"/>
      <c r="F39" s="14"/>
      <c r="G39" s="69" t="s">
        <v>14</v>
      </c>
      <c r="H39" s="67"/>
      <c r="I39" s="12"/>
      <c r="J39" s="70" t="s">
        <v>4</v>
      </c>
      <c r="L39" s="12"/>
      <c r="M39" s="68"/>
      <c r="O39" s="14"/>
      <c r="P39" s="67"/>
    </row>
    <row r="40" spans="2:16" s="5" customFormat="1" ht="20.100000000000001" customHeight="1">
      <c r="B40" s="40"/>
      <c r="C40" s="41"/>
      <c r="D40" s="13"/>
      <c r="E40" s="12"/>
      <c r="F40" s="14"/>
      <c r="G40" s="12"/>
      <c r="H40" s="14"/>
      <c r="I40" s="12"/>
      <c r="J40" s="33"/>
      <c r="K40" s="66"/>
      <c r="L40" s="12"/>
      <c r="M40" s="33"/>
    </row>
    <row r="41" spans="2:16" s="5" customFormat="1" ht="20.100000000000001" customHeight="1">
      <c r="B41" s="40"/>
      <c r="C41" s="27"/>
      <c r="D41" s="13"/>
      <c r="E41" s="12"/>
      <c r="F41" s="14"/>
      <c r="G41" s="12"/>
      <c r="H41" s="14"/>
      <c r="I41" s="12"/>
      <c r="J41" s="33"/>
      <c r="K41" s="14"/>
      <c r="L41" s="12"/>
      <c r="M41" s="33"/>
    </row>
    <row r="42" spans="2:16" s="5" customFormat="1" ht="20.100000000000001" customHeight="1" thickBot="1">
      <c r="B42" s="35"/>
      <c r="C42" s="36"/>
      <c r="D42" s="37"/>
      <c r="E42" s="38"/>
      <c r="F42" s="44"/>
      <c r="G42" s="38"/>
      <c r="H42" s="44"/>
      <c r="I42" s="38"/>
      <c r="J42" s="39"/>
      <c r="K42" s="44"/>
      <c r="L42" s="38"/>
      <c r="M42" s="39"/>
    </row>
    <row r="43" spans="2:16" s="5" customFormat="1" ht="20.100000000000001" customHeight="1" thickTop="1" thickBot="1">
      <c r="B43" s="60"/>
      <c r="C43" s="61" t="s">
        <v>35</v>
      </c>
      <c r="D43" s="50"/>
      <c r="E43" s="49"/>
      <c r="F43" s="48"/>
      <c r="G43" s="46">
        <f>G38+G36+G35+G34+G28+G29+G30+G31+G32+G26+G25+G24+G23+G22+G21+G17+G16+G15</f>
        <v>0</v>
      </c>
      <c r="H43" s="47"/>
      <c r="I43" s="49"/>
      <c r="J43" s="62">
        <f>J38+J36+J35+J34+J28+J29+J30+J31+J32+J25+J24+J23+J22+J21+J17+J16+J15</f>
        <v>0</v>
      </c>
      <c r="K43" s="47"/>
      <c r="L43" s="49"/>
      <c r="M43" s="62">
        <f>M35+M26+M21+M17+M16+M15</f>
        <v>0</v>
      </c>
    </row>
    <row r="44" spans="2:16" ht="9" customHeight="1" thickTop="1"/>
    <row r="45" spans="2:16" ht="5.0999999999999996" customHeight="1"/>
    <row r="48" spans="2:16">
      <c r="M48" s="58">
        <f>M43+J43</f>
        <v>0</v>
      </c>
    </row>
  </sheetData>
  <mergeCells count="6">
    <mergeCell ref="C1:M1"/>
    <mergeCell ref="C2:M2"/>
    <mergeCell ref="I9:J9"/>
    <mergeCell ref="I8:J8"/>
    <mergeCell ref="L8:M8"/>
    <mergeCell ref="L9:M9"/>
  </mergeCells>
  <phoneticPr fontId="16" type="noConversion"/>
  <printOptions horizontalCentered="1" verticalCentered="1"/>
  <pageMargins left="0.70866141732283472" right="0.70866141732283472" top="0.35433070866141736" bottom="0.74803149606299213" header="0.31496062992125984" footer="0.31496062992125984"/>
  <pageSetup paperSize="9" scale="58" orientation="landscape" horizontalDpi="1200" verticalDpi="1200" r:id="rId1"/>
  <rowBreaks count="1" manualBreakCount="1">
    <brk id="45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LOT 8C-CLÔT, POR, BAL </vt:lpstr>
      <vt:lpstr>'DPGF LOT 8C-CLÔT, POR, BAL '!Impression_des_titres</vt:lpstr>
      <vt:lpstr>'DPGF LOT 8C-CLÔT, POR, BAL '!Zone_d_impression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vrd</dc:creator>
  <cp:lastModifiedBy>Guylaine PANUEL</cp:lastModifiedBy>
  <cp:lastPrinted>2025-03-19T05:04:08Z</cp:lastPrinted>
  <dcterms:created xsi:type="dcterms:W3CDTF">2010-07-21T05:08:33Z</dcterms:created>
  <dcterms:modified xsi:type="dcterms:W3CDTF">2025-05-22T02:50:36Z</dcterms:modified>
</cp:coreProperties>
</file>