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G:\Technique\(Op-Pat) Privé\04 - Patrimoine\7-PARC LOCATIF FCH\13 - PMR\Consultation MOE\"/>
    </mc:Choice>
  </mc:AlternateContent>
  <xr:revisionPtr revIDLastSave="0" documentId="13_ncr:1_{7D03BEC7-41E5-4299-95BC-FA33AED999EF}" xr6:coauthVersionLast="36" xr6:coauthVersionMax="36" xr10:uidLastSave="{00000000-0000-0000-0000-000000000000}"/>
  <bookViews>
    <workbookView xWindow="0" yWindow="0" windowWidth="28800" windowHeight="10110" tabRatio="418" activeTab="19" xr2:uid="{00000000-000D-0000-FFFF-FFFF00000000}"/>
  </bookViews>
  <sheets>
    <sheet name="Calédonia Est" sheetId="5" r:id="rId1"/>
    <sheet name="Barrau" sheetId="6" r:id="rId2"/>
    <sheet name="Caramboles" sheetId="7" r:id="rId3"/>
    <sheet name="Kaméré 6" sheetId="8" r:id="rId4"/>
    <sheet name="Saint-Charles" sheetId="9" r:id="rId5"/>
    <sheet name="Timanu" sheetId="10" r:id="rId6"/>
    <sheet name="Moné" sheetId="11" r:id="rId7"/>
    <sheet name="Jardins d'Auteuil" sheetId="12" r:id="rId8"/>
    <sheet name="Mozart" sheetId="13" r:id="rId9"/>
    <sheet name="Vivaldi 1" sheetId="14" r:id="rId10"/>
    <sheet name="Schubert" sheetId="15" r:id="rId11"/>
    <sheet name="Twin Peaks" sheetId="16" r:id="rId12"/>
    <sheet name="Attaléa" sheetId="17" r:id="rId13"/>
    <sheet name="Copernicia" sheetId="18" r:id="rId14"/>
    <sheet name="Les Cycas" sheetId="19" r:id="rId15"/>
    <sheet name="Kentia" sheetId="20" r:id="rId16"/>
    <sheet name="Charpentier 1" sheetId="21" r:id="rId17"/>
    <sheet name="Charpentier 2" sheetId="22" r:id="rId18"/>
    <sheet name="Nouré" sheetId="23" r:id="rId19"/>
    <sheet name="Terras du Lagon" sheetId="24" r:id="rId20"/>
    <sheet name="Nétéa" sheetId="25" r:id="rId21"/>
    <sheet name="Arboréa" sheetId="26" r:id="rId22"/>
    <sheet name="Villas du Mont-Mou " sheetId="27" r:id="rId23"/>
    <sheet name="Pwodawhuup" sheetId="28" r:id="rId24"/>
    <sheet name="Elo" sheetId="29" r:id="rId25"/>
    <sheet name="Amborella" sheetId="30" r:id="rId26"/>
    <sheet name="Premma" sheetId="31" r:id="rId27"/>
    <sheet name="Gou Me Wee" sheetId="32" r:id="rId28"/>
    <sheet name="Viannenc" sheetId="33" r:id="rId29"/>
  </sheets>
  <definedNames>
    <definedName name="_xlnm.Print_Area" localSheetId="25">Amborella!$A$1:$N$27</definedName>
    <definedName name="_xlnm.Print_Area" localSheetId="21">Arboréa!$A$1:$N$27</definedName>
    <definedName name="_xlnm.Print_Area" localSheetId="12">Attaléa!$A$1:$N$27</definedName>
    <definedName name="_xlnm.Print_Area" localSheetId="1">Barrau!$A$1:$N$27</definedName>
    <definedName name="_xlnm.Print_Area" localSheetId="0">'Calédonia Est'!$A$1:$N$27</definedName>
    <definedName name="_xlnm.Print_Area" localSheetId="2">Caramboles!$A$1:$N$27</definedName>
    <definedName name="_xlnm.Print_Area" localSheetId="16">'Charpentier 1'!$A$1:$N$27</definedName>
    <definedName name="_xlnm.Print_Area" localSheetId="17">'Charpentier 2'!$A$1:$N$27</definedName>
    <definedName name="_xlnm.Print_Area" localSheetId="13">Copernicia!$A$1:$N$27</definedName>
    <definedName name="_xlnm.Print_Area" localSheetId="24">Elo!$A$1:$N$27</definedName>
    <definedName name="_xlnm.Print_Area" localSheetId="27">'Gou Me Wee'!$A$1:$N$27</definedName>
    <definedName name="_xlnm.Print_Area" localSheetId="7">'Jardins d''Auteuil'!$A$1:$N$27</definedName>
    <definedName name="_xlnm.Print_Area" localSheetId="3">'Kaméré 6'!$A$1:$N$27</definedName>
    <definedName name="_xlnm.Print_Area" localSheetId="15">Kentia!$A$1:$N$27</definedName>
    <definedName name="_xlnm.Print_Area" localSheetId="14">'Les Cycas'!$A$1:$N$27</definedName>
    <definedName name="_xlnm.Print_Area" localSheetId="6">Moné!$A$1:$N$27</definedName>
    <definedName name="_xlnm.Print_Area" localSheetId="8">Mozart!$A$1:$N$27</definedName>
    <definedName name="_xlnm.Print_Area" localSheetId="20">Nétéa!$A$1:$N$27</definedName>
    <definedName name="_xlnm.Print_Area" localSheetId="18">Nouré!$A$1:$N$27</definedName>
    <definedName name="_xlnm.Print_Area" localSheetId="26">Premma!$A$1:$N$27</definedName>
    <definedName name="_xlnm.Print_Area" localSheetId="23">Pwodawhuup!$A$1:$N$27</definedName>
    <definedName name="_xlnm.Print_Area" localSheetId="4">'Saint-Charles'!$A$1:$N$27</definedName>
    <definedName name="_xlnm.Print_Area" localSheetId="10">Schubert!$A$1:$N$27</definedName>
    <definedName name="_xlnm.Print_Area" localSheetId="19">'Terras du Lagon'!$A$1:$N$27</definedName>
    <definedName name="_xlnm.Print_Area" localSheetId="5">Timanu!$A$1:$N$27</definedName>
    <definedName name="_xlnm.Print_Area" localSheetId="11">'Twin Peaks'!$A$1:$N$27</definedName>
    <definedName name="_xlnm.Print_Area" localSheetId="28">Viannenc!$A$1:$N$27</definedName>
    <definedName name="_xlnm.Print_Area" localSheetId="22">'Villas du Mont-Mou '!$A$1:$N$27</definedName>
    <definedName name="_xlnm.Print_Area" localSheetId="9">'Vivaldi 1'!$A$1:$N$27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" i="33" l="1"/>
  <c r="K23" i="33"/>
  <c r="I23" i="33"/>
  <c r="G23" i="33"/>
  <c r="N22" i="33"/>
  <c r="L22" i="33"/>
  <c r="J22" i="33"/>
  <c r="H22" i="33"/>
  <c r="N21" i="33"/>
  <c r="L21" i="33"/>
  <c r="J21" i="33"/>
  <c r="H21" i="33"/>
  <c r="N20" i="33"/>
  <c r="L20" i="33"/>
  <c r="J20" i="33"/>
  <c r="H20" i="33"/>
  <c r="N19" i="33"/>
  <c r="L19" i="33"/>
  <c r="J19" i="33"/>
  <c r="H19" i="33"/>
  <c r="N18" i="33"/>
  <c r="L18" i="33"/>
  <c r="J18" i="33"/>
  <c r="H18" i="33"/>
  <c r="N17" i="33"/>
  <c r="L17" i="33"/>
  <c r="J17" i="33"/>
  <c r="H17" i="33"/>
  <c r="M16" i="33"/>
  <c r="K16" i="33"/>
  <c r="I16" i="33"/>
  <c r="G16" i="33"/>
  <c r="N15" i="33"/>
  <c r="L15" i="33"/>
  <c r="J15" i="33"/>
  <c r="H15" i="33"/>
  <c r="N14" i="33"/>
  <c r="L14" i="33"/>
  <c r="J14" i="33"/>
  <c r="H14" i="33"/>
  <c r="N13" i="33"/>
  <c r="L13" i="33"/>
  <c r="J13" i="33"/>
  <c r="H13" i="33"/>
  <c r="M23" i="32"/>
  <c r="K23" i="32"/>
  <c r="I23" i="32"/>
  <c r="G23" i="32"/>
  <c r="N22" i="32"/>
  <c r="L22" i="32"/>
  <c r="J22" i="32"/>
  <c r="H22" i="32"/>
  <c r="N21" i="32"/>
  <c r="L21" i="32"/>
  <c r="J21" i="32"/>
  <c r="H21" i="32"/>
  <c r="N20" i="32"/>
  <c r="L20" i="32"/>
  <c r="J20" i="32"/>
  <c r="H20" i="32"/>
  <c r="N19" i="32"/>
  <c r="L19" i="32"/>
  <c r="J19" i="32"/>
  <c r="H19" i="32"/>
  <c r="N18" i="32"/>
  <c r="L18" i="32"/>
  <c r="J18" i="32"/>
  <c r="H18" i="32"/>
  <c r="N17" i="32"/>
  <c r="L17" i="32"/>
  <c r="J17" i="32"/>
  <c r="H17" i="32"/>
  <c r="M16" i="32"/>
  <c r="K16" i="32"/>
  <c r="I16" i="32"/>
  <c r="G16" i="32"/>
  <c r="N15" i="32"/>
  <c r="L15" i="32"/>
  <c r="J15" i="32"/>
  <c r="H15" i="32"/>
  <c r="N14" i="32"/>
  <c r="L14" i="32"/>
  <c r="J14" i="32"/>
  <c r="H14" i="32"/>
  <c r="N13" i="32"/>
  <c r="L13" i="32"/>
  <c r="J13" i="32"/>
  <c r="H13" i="32"/>
  <c r="M23" i="31"/>
  <c r="K23" i="31"/>
  <c r="I23" i="31"/>
  <c r="G23" i="31"/>
  <c r="N22" i="31"/>
  <c r="L22" i="31"/>
  <c r="J22" i="31"/>
  <c r="H22" i="31"/>
  <c r="N21" i="31"/>
  <c r="L21" i="31"/>
  <c r="J21" i="31"/>
  <c r="H21" i="31"/>
  <c r="N20" i="31"/>
  <c r="L20" i="31"/>
  <c r="J20" i="31"/>
  <c r="H20" i="31"/>
  <c r="N19" i="31"/>
  <c r="L19" i="31"/>
  <c r="J19" i="31"/>
  <c r="H19" i="31"/>
  <c r="N18" i="31"/>
  <c r="L18" i="31"/>
  <c r="J18" i="31"/>
  <c r="H18" i="31"/>
  <c r="N17" i="31"/>
  <c r="L17" i="31"/>
  <c r="J17" i="31"/>
  <c r="H17" i="31"/>
  <c r="M16" i="31"/>
  <c r="K16" i="31"/>
  <c r="I16" i="31"/>
  <c r="G16" i="31"/>
  <c r="N15" i="31"/>
  <c r="L15" i="31"/>
  <c r="J15" i="31"/>
  <c r="H15" i="31"/>
  <c r="N14" i="31"/>
  <c r="L14" i="31"/>
  <c r="L16" i="31" s="1"/>
  <c r="L25" i="31" s="1"/>
  <c r="J14" i="31"/>
  <c r="H14" i="31"/>
  <c r="H16" i="31" s="1"/>
  <c r="H25" i="31" s="1"/>
  <c r="N13" i="31"/>
  <c r="L13" i="31"/>
  <c r="J13" i="31"/>
  <c r="H13" i="31"/>
  <c r="M23" i="30"/>
  <c r="K23" i="30"/>
  <c r="I23" i="30"/>
  <c r="G23" i="30"/>
  <c r="N22" i="30"/>
  <c r="L22" i="30"/>
  <c r="J22" i="30"/>
  <c r="H22" i="30"/>
  <c r="N21" i="30"/>
  <c r="L21" i="30"/>
  <c r="J21" i="30"/>
  <c r="H21" i="30"/>
  <c r="N20" i="30"/>
  <c r="L20" i="30"/>
  <c r="J20" i="30"/>
  <c r="H20" i="30"/>
  <c r="N19" i="30"/>
  <c r="L19" i="30"/>
  <c r="J19" i="30"/>
  <c r="H19" i="30"/>
  <c r="N18" i="30"/>
  <c r="L18" i="30"/>
  <c r="J18" i="30"/>
  <c r="H18" i="30"/>
  <c r="N17" i="30"/>
  <c r="L17" i="30"/>
  <c r="J17" i="30"/>
  <c r="H17" i="30"/>
  <c r="M16" i="30"/>
  <c r="K16" i="30"/>
  <c r="I16" i="30"/>
  <c r="G16" i="30"/>
  <c r="N15" i="30"/>
  <c r="L15" i="30"/>
  <c r="J15" i="30"/>
  <c r="H15" i="30"/>
  <c r="N14" i="30"/>
  <c r="L14" i="30"/>
  <c r="J14" i="30"/>
  <c r="H14" i="30"/>
  <c r="N13" i="30"/>
  <c r="L13" i="30"/>
  <c r="J13" i="30"/>
  <c r="H13" i="30"/>
  <c r="M23" i="29"/>
  <c r="K23" i="29"/>
  <c r="I23" i="29"/>
  <c r="G23" i="29"/>
  <c r="N22" i="29"/>
  <c r="L22" i="29"/>
  <c r="J22" i="29"/>
  <c r="H22" i="29"/>
  <c r="N21" i="29"/>
  <c r="L21" i="29"/>
  <c r="J21" i="29"/>
  <c r="H21" i="29"/>
  <c r="N20" i="29"/>
  <c r="L20" i="29"/>
  <c r="J20" i="29"/>
  <c r="H20" i="29"/>
  <c r="N19" i="29"/>
  <c r="L19" i="29"/>
  <c r="J19" i="29"/>
  <c r="H19" i="29"/>
  <c r="N18" i="29"/>
  <c r="L18" i="29"/>
  <c r="J18" i="29"/>
  <c r="H18" i="29"/>
  <c r="N17" i="29"/>
  <c r="L17" i="29"/>
  <c r="J17" i="29"/>
  <c r="H17" i="29"/>
  <c r="M16" i="29"/>
  <c r="K16" i="29"/>
  <c r="I16" i="29"/>
  <c r="G16" i="29"/>
  <c r="N15" i="29"/>
  <c r="L15" i="29"/>
  <c r="J15" i="29"/>
  <c r="H15" i="29"/>
  <c r="N14" i="29"/>
  <c r="L14" i="29"/>
  <c r="J14" i="29"/>
  <c r="H14" i="29"/>
  <c r="N13" i="29"/>
  <c r="L13" i="29"/>
  <c r="J13" i="29"/>
  <c r="H13" i="29"/>
  <c r="M23" i="28"/>
  <c r="K23" i="28"/>
  <c r="I23" i="28"/>
  <c r="G23" i="28"/>
  <c r="N22" i="28"/>
  <c r="L22" i="28"/>
  <c r="J22" i="28"/>
  <c r="H22" i="28"/>
  <c r="N21" i="28"/>
  <c r="L21" i="28"/>
  <c r="J21" i="28"/>
  <c r="H21" i="28"/>
  <c r="N20" i="28"/>
  <c r="L20" i="28"/>
  <c r="J20" i="28"/>
  <c r="H20" i="28"/>
  <c r="N19" i="28"/>
  <c r="L19" i="28"/>
  <c r="J19" i="28"/>
  <c r="H19" i="28"/>
  <c r="N18" i="28"/>
  <c r="L18" i="28"/>
  <c r="J18" i="28"/>
  <c r="H18" i="28"/>
  <c r="N17" i="28"/>
  <c r="L17" i="28"/>
  <c r="J17" i="28"/>
  <c r="H17" i="28"/>
  <c r="M16" i="28"/>
  <c r="K16" i="28"/>
  <c r="I16" i="28"/>
  <c r="G16" i="28"/>
  <c r="N15" i="28"/>
  <c r="L15" i="28"/>
  <c r="J15" i="28"/>
  <c r="H15" i="28"/>
  <c r="N14" i="28"/>
  <c r="L14" i="28"/>
  <c r="J14" i="28"/>
  <c r="H14" i="28"/>
  <c r="N13" i="28"/>
  <c r="L13" i="28"/>
  <c r="J13" i="28"/>
  <c r="H13" i="28"/>
  <c r="M23" i="27"/>
  <c r="K23" i="27"/>
  <c r="I23" i="27"/>
  <c r="G23" i="27"/>
  <c r="N22" i="27"/>
  <c r="L22" i="27"/>
  <c r="J22" i="27"/>
  <c r="H22" i="27"/>
  <c r="N21" i="27"/>
  <c r="L21" i="27"/>
  <c r="J21" i="27"/>
  <c r="H21" i="27"/>
  <c r="N20" i="27"/>
  <c r="L20" i="27"/>
  <c r="J20" i="27"/>
  <c r="H20" i="27"/>
  <c r="N19" i="27"/>
  <c r="L19" i="27"/>
  <c r="J19" i="27"/>
  <c r="H19" i="27"/>
  <c r="N18" i="27"/>
  <c r="L18" i="27"/>
  <c r="J18" i="27"/>
  <c r="H18" i="27"/>
  <c r="N17" i="27"/>
  <c r="L17" i="27"/>
  <c r="J17" i="27"/>
  <c r="H17" i="27"/>
  <c r="M16" i="27"/>
  <c r="K16" i="27"/>
  <c r="I16" i="27"/>
  <c r="G16" i="27"/>
  <c r="N15" i="27"/>
  <c r="L15" i="27"/>
  <c r="J15" i="27"/>
  <c r="H15" i="27"/>
  <c r="N14" i="27"/>
  <c r="L14" i="27"/>
  <c r="J14" i="27"/>
  <c r="H14" i="27"/>
  <c r="N13" i="27"/>
  <c r="L13" i="27"/>
  <c r="J13" i="27"/>
  <c r="H13" i="27"/>
  <c r="M23" i="26"/>
  <c r="K23" i="26"/>
  <c r="I23" i="26"/>
  <c r="G23" i="26"/>
  <c r="N22" i="26"/>
  <c r="L22" i="26"/>
  <c r="J22" i="26"/>
  <c r="H22" i="26"/>
  <c r="N21" i="26"/>
  <c r="N23" i="26" s="1"/>
  <c r="L21" i="26"/>
  <c r="L23" i="26" s="1"/>
  <c r="J21" i="26"/>
  <c r="H21" i="26"/>
  <c r="H23" i="26" s="1"/>
  <c r="N20" i="26"/>
  <c r="L20" i="26"/>
  <c r="J20" i="26"/>
  <c r="H20" i="26"/>
  <c r="N19" i="26"/>
  <c r="L19" i="26"/>
  <c r="J19" i="26"/>
  <c r="H19" i="26"/>
  <c r="N18" i="26"/>
  <c r="L18" i="26"/>
  <c r="J18" i="26"/>
  <c r="H18" i="26"/>
  <c r="N17" i="26"/>
  <c r="L17" i="26"/>
  <c r="J17" i="26"/>
  <c r="H17" i="26"/>
  <c r="M16" i="26"/>
  <c r="K16" i="26"/>
  <c r="I16" i="26"/>
  <c r="G16" i="26"/>
  <c r="N15" i="26"/>
  <c r="L15" i="26"/>
  <c r="J15" i="26"/>
  <c r="H15" i="26"/>
  <c r="N14" i="26"/>
  <c r="L14" i="26"/>
  <c r="J14" i="26"/>
  <c r="H14" i="26"/>
  <c r="N13" i="26"/>
  <c r="L13" i="26"/>
  <c r="J13" i="26"/>
  <c r="H13" i="26"/>
  <c r="M23" i="25"/>
  <c r="K23" i="25"/>
  <c r="I23" i="25"/>
  <c r="G23" i="25"/>
  <c r="N22" i="25"/>
  <c r="L22" i="25"/>
  <c r="J22" i="25"/>
  <c r="H22" i="25"/>
  <c r="N21" i="25"/>
  <c r="L21" i="25"/>
  <c r="J21" i="25"/>
  <c r="H21" i="25"/>
  <c r="N20" i="25"/>
  <c r="L20" i="25"/>
  <c r="J20" i="25"/>
  <c r="H20" i="25"/>
  <c r="N19" i="25"/>
  <c r="L19" i="25"/>
  <c r="J19" i="25"/>
  <c r="H19" i="25"/>
  <c r="N18" i="25"/>
  <c r="L18" i="25"/>
  <c r="J18" i="25"/>
  <c r="H18" i="25"/>
  <c r="N17" i="25"/>
  <c r="L17" i="25"/>
  <c r="J17" i="25"/>
  <c r="J23" i="25" s="1"/>
  <c r="J26" i="25" s="1"/>
  <c r="H17" i="25"/>
  <c r="M16" i="25"/>
  <c r="K16" i="25"/>
  <c r="I16" i="25"/>
  <c r="G16" i="25"/>
  <c r="N15" i="25"/>
  <c r="L15" i="25"/>
  <c r="J15" i="25"/>
  <c r="H15" i="25"/>
  <c r="N14" i="25"/>
  <c r="L14" i="25"/>
  <c r="J14" i="25"/>
  <c r="H14" i="25"/>
  <c r="N13" i="25"/>
  <c r="L13" i="25"/>
  <c r="J13" i="25"/>
  <c r="H13" i="25"/>
  <c r="M23" i="24"/>
  <c r="K23" i="24"/>
  <c r="I23" i="24"/>
  <c r="G23" i="24"/>
  <c r="N22" i="24"/>
  <c r="L22" i="24"/>
  <c r="J22" i="24"/>
  <c r="H22" i="24"/>
  <c r="N21" i="24"/>
  <c r="L21" i="24"/>
  <c r="J21" i="24"/>
  <c r="H21" i="24"/>
  <c r="N20" i="24"/>
  <c r="L20" i="24"/>
  <c r="J20" i="24"/>
  <c r="H20" i="24"/>
  <c r="N19" i="24"/>
  <c r="L19" i="24"/>
  <c r="J19" i="24"/>
  <c r="H19" i="24"/>
  <c r="N18" i="24"/>
  <c r="L18" i="24"/>
  <c r="J18" i="24"/>
  <c r="H18" i="24"/>
  <c r="N17" i="24"/>
  <c r="L17" i="24"/>
  <c r="J17" i="24"/>
  <c r="H17" i="24"/>
  <c r="M16" i="24"/>
  <c r="K16" i="24"/>
  <c r="I16" i="24"/>
  <c r="G16" i="24"/>
  <c r="N15" i="24"/>
  <c r="L15" i="24"/>
  <c r="J15" i="24"/>
  <c r="H15" i="24"/>
  <c r="N14" i="24"/>
  <c r="L14" i="24"/>
  <c r="J14" i="24"/>
  <c r="H14" i="24"/>
  <c r="N13" i="24"/>
  <c r="L13" i="24"/>
  <c r="J13" i="24"/>
  <c r="H13" i="24"/>
  <c r="M23" i="23"/>
  <c r="K23" i="23"/>
  <c r="I23" i="23"/>
  <c r="G23" i="23"/>
  <c r="N22" i="23"/>
  <c r="L22" i="23"/>
  <c r="J22" i="23"/>
  <c r="H22" i="23"/>
  <c r="N21" i="23"/>
  <c r="L21" i="23"/>
  <c r="J21" i="23"/>
  <c r="H21" i="23"/>
  <c r="N20" i="23"/>
  <c r="L20" i="23"/>
  <c r="J20" i="23"/>
  <c r="H20" i="23"/>
  <c r="N19" i="23"/>
  <c r="L19" i="23"/>
  <c r="J19" i="23"/>
  <c r="H19" i="23"/>
  <c r="N18" i="23"/>
  <c r="L18" i="23"/>
  <c r="J18" i="23"/>
  <c r="H18" i="23"/>
  <c r="N17" i="23"/>
  <c r="L17" i="23"/>
  <c r="J17" i="23"/>
  <c r="H17" i="23"/>
  <c r="M16" i="23"/>
  <c r="K16" i="23"/>
  <c r="I16" i="23"/>
  <c r="G16" i="23"/>
  <c r="N15" i="23"/>
  <c r="L15" i="23"/>
  <c r="J15" i="23"/>
  <c r="H15" i="23"/>
  <c r="N14" i="23"/>
  <c r="N16" i="23" s="1"/>
  <c r="N25" i="23" s="1"/>
  <c r="L14" i="23"/>
  <c r="L16" i="23" s="1"/>
  <c r="L25" i="23" s="1"/>
  <c r="J14" i="23"/>
  <c r="H14" i="23"/>
  <c r="H16" i="23" s="1"/>
  <c r="H25" i="23" s="1"/>
  <c r="N13" i="23"/>
  <c r="L13" i="23"/>
  <c r="J13" i="23"/>
  <c r="H13" i="23"/>
  <c r="M23" i="22"/>
  <c r="K23" i="22"/>
  <c r="I23" i="22"/>
  <c r="G23" i="22"/>
  <c r="N22" i="22"/>
  <c r="L22" i="22"/>
  <c r="J22" i="22"/>
  <c r="H22" i="22"/>
  <c r="N21" i="22"/>
  <c r="L21" i="22"/>
  <c r="J21" i="22"/>
  <c r="H21" i="22"/>
  <c r="N20" i="22"/>
  <c r="L20" i="22"/>
  <c r="J20" i="22"/>
  <c r="H20" i="22"/>
  <c r="N19" i="22"/>
  <c r="L19" i="22"/>
  <c r="J19" i="22"/>
  <c r="H19" i="22"/>
  <c r="N18" i="22"/>
  <c r="L18" i="22"/>
  <c r="J18" i="22"/>
  <c r="H18" i="22"/>
  <c r="N17" i="22"/>
  <c r="L17" i="22"/>
  <c r="J17" i="22"/>
  <c r="H17" i="22"/>
  <c r="M16" i="22"/>
  <c r="K16" i="22"/>
  <c r="I16" i="22"/>
  <c r="G16" i="22"/>
  <c r="N15" i="22"/>
  <c r="L15" i="22"/>
  <c r="J15" i="22"/>
  <c r="H15" i="22"/>
  <c r="N14" i="22"/>
  <c r="L14" i="22"/>
  <c r="J14" i="22"/>
  <c r="H14" i="22"/>
  <c r="N13" i="22"/>
  <c r="L13" i="22"/>
  <c r="J13" i="22"/>
  <c r="H13" i="22"/>
  <c r="M23" i="21"/>
  <c r="K23" i="21"/>
  <c r="I23" i="21"/>
  <c r="G23" i="21"/>
  <c r="N22" i="21"/>
  <c r="L22" i="21"/>
  <c r="J22" i="21"/>
  <c r="H22" i="21"/>
  <c r="N21" i="21"/>
  <c r="L21" i="21"/>
  <c r="J21" i="21"/>
  <c r="H21" i="21"/>
  <c r="N20" i="21"/>
  <c r="L20" i="21"/>
  <c r="J20" i="21"/>
  <c r="H20" i="21"/>
  <c r="N19" i="21"/>
  <c r="L19" i="21"/>
  <c r="J19" i="21"/>
  <c r="H19" i="21"/>
  <c r="N18" i="21"/>
  <c r="L18" i="21"/>
  <c r="J18" i="21"/>
  <c r="H18" i="21"/>
  <c r="N17" i="21"/>
  <c r="L17" i="21"/>
  <c r="J17" i="21"/>
  <c r="H17" i="21"/>
  <c r="M16" i="21"/>
  <c r="K16" i="21"/>
  <c r="I16" i="21"/>
  <c r="G16" i="21"/>
  <c r="N15" i="21"/>
  <c r="L15" i="21"/>
  <c r="J15" i="21"/>
  <c r="H15" i="21"/>
  <c r="N14" i="21"/>
  <c r="L14" i="21"/>
  <c r="J14" i="21"/>
  <c r="H14" i="21"/>
  <c r="N13" i="21"/>
  <c r="L13" i="21"/>
  <c r="J13" i="21"/>
  <c r="H13" i="21"/>
  <c r="M23" i="20"/>
  <c r="K23" i="20"/>
  <c r="I23" i="20"/>
  <c r="G23" i="20"/>
  <c r="N22" i="20"/>
  <c r="L22" i="20"/>
  <c r="J22" i="20"/>
  <c r="H22" i="20"/>
  <c r="N21" i="20"/>
  <c r="L21" i="20"/>
  <c r="J21" i="20"/>
  <c r="H21" i="20"/>
  <c r="N20" i="20"/>
  <c r="L20" i="20"/>
  <c r="J20" i="20"/>
  <c r="H20" i="20"/>
  <c r="N19" i="20"/>
  <c r="L19" i="20"/>
  <c r="J19" i="20"/>
  <c r="H19" i="20"/>
  <c r="N18" i="20"/>
  <c r="L18" i="20"/>
  <c r="J18" i="20"/>
  <c r="H18" i="20"/>
  <c r="N17" i="20"/>
  <c r="L17" i="20"/>
  <c r="J17" i="20"/>
  <c r="H17" i="20"/>
  <c r="M16" i="20"/>
  <c r="K16" i="20"/>
  <c r="I16" i="20"/>
  <c r="G16" i="20"/>
  <c r="N15" i="20"/>
  <c r="L15" i="20"/>
  <c r="J15" i="20"/>
  <c r="H15" i="20"/>
  <c r="N14" i="20"/>
  <c r="L14" i="20"/>
  <c r="J14" i="20"/>
  <c r="H14" i="20"/>
  <c r="N13" i="20"/>
  <c r="L13" i="20"/>
  <c r="J13" i="20"/>
  <c r="H13" i="20"/>
  <c r="M23" i="19"/>
  <c r="K23" i="19"/>
  <c r="I23" i="19"/>
  <c r="G23" i="19"/>
  <c r="N22" i="19"/>
  <c r="L22" i="19"/>
  <c r="J22" i="19"/>
  <c r="H22" i="19"/>
  <c r="N21" i="19"/>
  <c r="L21" i="19"/>
  <c r="J21" i="19"/>
  <c r="H21" i="19"/>
  <c r="N20" i="19"/>
  <c r="L20" i="19"/>
  <c r="J20" i="19"/>
  <c r="H20" i="19"/>
  <c r="N19" i="19"/>
  <c r="L19" i="19"/>
  <c r="J19" i="19"/>
  <c r="H19" i="19"/>
  <c r="N18" i="19"/>
  <c r="L18" i="19"/>
  <c r="J18" i="19"/>
  <c r="H18" i="19"/>
  <c r="N17" i="19"/>
  <c r="L17" i="19"/>
  <c r="J17" i="19"/>
  <c r="H17" i="19"/>
  <c r="M16" i="19"/>
  <c r="K16" i="19"/>
  <c r="I16" i="19"/>
  <c r="G16" i="19"/>
  <c r="N15" i="19"/>
  <c r="L15" i="19"/>
  <c r="J15" i="19"/>
  <c r="H15" i="19"/>
  <c r="N14" i="19"/>
  <c r="L14" i="19"/>
  <c r="J14" i="19"/>
  <c r="H14" i="19"/>
  <c r="N13" i="19"/>
  <c r="L13" i="19"/>
  <c r="J13" i="19"/>
  <c r="H13" i="19"/>
  <c r="M23" i="18"/>
  <c r="K23" i="18"/>
  <c r="I23" i="18"/>
  <c r="G23" i="18"/>
  <c r="N22" i="18"/>
  <c r="L22" i="18"/>
  <c r="J22" i="18"/>
  <c r="H22" i="18"/>
  <c r="N21" i="18"/>
  <c r="N23" i="18" s="1"/>
  <c r="L21" i="18"/>
  <c r="L23" i="18" s="1"/>
  <c r="J21" i="18"/>
  <c r="H21" i="18"/>
  <c r="H23" i="18" s="1"/>
  <c r="N20" i="18"/>
  <c r="L20" i="18"/>
  <c r="J20" i="18"/>
  <c r="H20" i="18"/>
  <c r="N19" i="18"/>
  <c r="L19" i="18"/>
  <c r="J19" i="18"/>
  <c r="H19" i="18"/>
  <c r="N18" i="18"/>
  <c r="L18" i="18"/>
  <c r="J18" i="18"/>
  <c r="H18" i="18"/>
  <c r="N17" i="18"/>
  <c r="L17" i="18"/>
  <c r="J17" i="18"/>
  <c r="H17" i="18"/>
  <c r="M16" i="18"/>
  <c r="K16" i="18"/>
  <c r="I16" i="18"/>
  <c r="G16" i="18"/>
  <c r="N15" i="18"/>
  <c r="L15" i="18"/>
  <c r="J15" i="18"/>
  <c r="H15" i="18"/>
  <c r="N14" i="18"/>
  <c r="L14" i="18"/>
  <c r="J14" i="18"/>
  <c r="H14" i="18"/>
  <c r="N13" i="18"/>
  <c r="L13" i="18"/>
  <c r="J13" i="18"/>
  <c r="H13" i="18"/>
  <c r="M23" i="17"/>
  <c r="K23" i="17"/>
  <c r="I23" i="17"/>
  <c r="G23" i="17"/>
  <c r="N22" i="17"/>
  <c r="L22" i="17"/>
  <c r="J22" i="17"/>
  <c r="H22" i="17"/>
  <c r="N21" i="17"/>
  <c r="L21" i="17"/>
  <c r="J21" i="17"/>
  <c r="H21" i="17"/>
  <c r="N20" i="17"/>
  <c r="L20" i="17"/>
  <c r="J20" i="17"/>
  <c r="H20" i="17"/>
  <c r="N19" i="17"/>
  <c r="L19" i="17"/>
  <c r="J19" i="17"/>
  <c r="H19" i="17"/>
  <c r="N18" i="17"/>
  <c r="L18" i="17"/>
  <c r="J18" i="17"/>
  <c r="H18" i="17"/>
  <c r="N17" i="17"/>
  <c r="L17" i="17"/>
  <c r="J17" i="17"/>
  <c r="H17" i="17"/>
  <c r="M16" i="17"/>
  <c r="K16" i="17"/>
  <c r="I16" i="17"/>
  <c r="G16" i="17"/>
  <c r="N15" i="17"/>
  <c r="L15" i="17"/>
  <c r="J15" i="17"/>
  <c r="H15" i="17"/>
  <c r="N14" i="17"/>
  <c r="L14" i="17"/>
  <c r="J14" i="17"/>
  <c r="H14" i="17"/>
  <c r="N13" i="17"/>
  <c r="L13" i="17"/>
  <c r="J13" i="17"/>
  <c r="H13" i="17"/>
  <c r="M23" i="16"/>
  <c r="K23" i="16"/>
  <c r="I23" i="16"/>
  <c r="G23" i="16"/>
  <c r="N22" i="16"/>
  <c r="L22" i="16"/>
  <c r="J22" i="16"/>
  <c r="H22" i="16"/>
  <c r="N21" i="16"/>
  <c r="L21" i="16"/>
  <c r="J21" i="16"/>
  <c r="H21" i="16"/>
  <c r="N20" i="16"/>
  <c r="L20" i="16"/>
  <c r="J20" i="16"/>
  <c r="H20" i="16"/>
  <c r="N19" i="16"/>
  <c r="L19" i="16"/>
  <c r="J19" i="16"/>
  <c r="H19" i="16"/>
  <c r="N18" i="16"/>
  <c r="L18" i="16"/>
  <c r="J18" i="16"/>
  <c r="H18" i="16"/>
  <c r="N17" i="16"/>
  <c r="L17" i="16"/>
  <c r="J17" i="16"/>
  <c r="H17" i="16"/>
  <c r="M16" i="16"/>
  <c r="K16" i="16"/>
  <c r="I16" i="16"/>
  <c r="G16" i="16"/>
  <c r="N15" i="16"/>
  <c r="L15" i="16"/>
  <c r="J15" i="16"/>
  <c r="H15" i="16"/>
  <c r="N14" i="16"/>
  <c r="L14" i="16"/>
  <c r="J14" i="16"/>
  <c r="H14" i="16"/>
  <c r="N13" i="16"/>
  <c r="L13" i="16"/>
  <c r="J13" i="16"/>
  <c r="H13" i="16"/>
  <c r="M23" i="15"/>
  <c r="K23" i="15"/>
  <c r="I23" i="15"/>
  <c r="G23" i="15"/>
  <c r="N22" i="15"/>
  <c r="L22" i="15"/>
  <c r="J22" i="15"/>
  <c r="H22" i="15"/>
  <c r="N21" i="15"/>
  <c r="L21" i="15"/>
  <c r="J21" i="15"/>
  <c r="H21" i="15"/>
  <c r="N20" i="15"/>
  <c r="L20" i="15"/>
  <c r="J20" i="15"/>
  <c r="H20" i="15"/>
  <c r="N19" i="15"/>
  <c r="L19" i="15"/>
  <c r="J19" i="15"/>
  <c r="H19" i="15"/>
  <c r="N18" i="15"/>
  <c r="L18" i="15"/>
  <c r="J18" i="15"/>
  <c r="H18" i="15"/>
  <c r="N17" i="15"/>
  <c r="L17" i="15"/>
  <c r="J17" i="15"/>
  <c r="H17" i="15"/>
  <c r="M16" i="15"/>
  <c r="K16" i="15"/>
  <c r="I16" i="15"/>
  <c r="G16" i="15"/>
  <c r="N15" i="15"/>
  <c r="L15" i="15"/>
  <c r="J15" i="15"/>
  <c r="H15" i="15"/>
  <c r="N14" i="15"/>
  <c r="L14" i="15"/>
  <c r="L16" i="15" s="1"/>
  <c r="L25" i="15" s="1"/>
  <c r="J14" i="15"/>
  <c r="J16" i="15" s="1"/>
  <c r="H14" i="15"/>
  <c r="H16" i="15" s="1"/>
  <c r="H25" i="15" s="1"/>
  <c r="N13" i="15"/>
  <c r="L13" i="15"/>
  <c r="J13" i="15"/>
  <c r="H13" i="15"/>
  <c r="M23" i="14"/>
  <c r="K23" i="14"/>
  <c r="I23" i="14"/>
  <c r="G23" i="14"/>
  <c r="N22" i="14"/>
  <c r="L22" i="14"/>
  <c r="J22" i="14"/>
  <c r="H22" i="14"/>
  <c r="N21" i="14"/>
  <c r="L21" i="14"/>
  <c r="J21" i="14"/>
  <c r="H21" i="14"/>
  <c r="N20" i="14"/>
  <c r="L20" i="14"/>
  <c r="J20" i="14"/>
  <c r="H20" i="14"/>
  <c r="N19" i="14"/>
  <c r="L19" i="14"/>
  <c r="J19" i="14"/>
  <c r="H19" i="14"/>
  <c r="N18" i="14"/>
  <c r="L18" i="14"/>
  <c r="J18" i="14"/>
  <c r="H18" i="14"/>
  <c r="N17" i="14"/>
  <c r="L17" i="14"/>
  <c r="J17" i="14"/>
  <c r="H17" i="14"/>
  <c r="M16" i="14"/>
  <c r="K16" i="14"/>
  <c r="I16" i="14"/>
  <c r="G16" i="14"/>
  <c r="N15" i="14"/>
  <c r="L15" i="14"/>
  <c r="J15" i="14"/>
  <c r="H15" i="14"/>
  <c r="N14" i="14"/>
  <c r="L14" i="14"/>
  <c r="J14" i="14"/>
  <c r="H14" i="14"/>
  <c r="N13" i="14"/>
  <c r="L13" i="14"/>
  <c r="J13" i="14"/>
  <c r="H13" i="14"/>
  <c r="M23" i="13"/>
  <c r="K23" i="13"/>
  <c r="I23" i="13"/>
  <c r="G23" i="13"/>
  <c r="N22" i="13"/>
  <c r="L22" i="13"/>
  <c r="J22" i="13"/>
  <c r="H22" i="13"/>
  <c r="N21" i="13"/>
  <c r="L21" i="13"/>
  <c r="J21" i="13"/>
  <c r="H21" i="13"/>
  <c r="N20" i="13"/>
  <c r="L20" i="13"/>
  <c r="J20" i="13"/>
  <c r="H20" i="13"/>
  <c r="N19" i="13"/>
  <c r="L19" i="13"/>
  <c r="J19" i="13"/>
  <c r="H19" i="13"/>
  <c r="N18" i="13"/>
  <c r="L18" i="13"/>
  <c r="J18" i="13"/>
  <c r="H18" i="13"/>
  <c r="N17" i="13"/>
  <c r="L17" i="13"/>
  <c r="J17" i="13"/>
  <c r="H17" i="13"/>
  <c r="M16" i="13"/>
  <c r="K16" i="13"/>
  <c r="I16" i="13"/>
  <c r="G16" i="13"/>
  <c r="N15" i="13"/>
  <c r="L15" i="13"/>
  <c r="J15" i="13"/>
  <c r="H15" i="13"/>
  <c r="N14" i="13"/>
  <c r="L14" i="13"/>
  <c r="J14" i="13"/>
  <c r="H14" i="13"/>
  <c r="N13" i="13"/>
  <c r="L13" i="13"/>
  <c r="J13" i="13"/>
  <c r="H13" i="13"/>
  <c r="M23" i="12"/>
  <c r="K23" i="12"/>
  <c r="I23" i="12"/>
  <c r="G23" i="12"/>
  <c r="N22" i="12"/>
  <c r="L22" i="12"/>
  <c r="J22" i="12"/>
  <c r="H22" i="12"/>
  <c r="N21" i="12"/>
  <c r="L21" i="12"/>
  <c r="J21" i="12"/>
  <c r="H21" i="12"/>
  <c r="N20" i="12"/>
  <c r="L20" i="12"/>
  <c r="J20" i="12"/>
  <c r="H20" i="12"/>
  <c r="N19" i="12"/>
  <c r="L19" i="12"/>
  <c r="J19" i="12"/>
  <c r="H19" i="12"/>
  <c r="N18" i="12"/>
  <c r="L18" i="12"/>
  <c r="J18" i="12"/>
  <c r="H18" i="12"/>
  <c r="N17" i="12"/>
  <c r="L17" i="12"/>
  <c r="J17" i="12"/>
  <c r="H17" i="12"/>
  <c r="M16" i="12"/>
  <c r="K16" i="12"/>
  <c r="I16" i="12"/>
  <c r="G16" i="12"/>
  <c r="N15" i="12"/>
  <c r="L15" i="12"/>
  <c r="J15" i="12"/>
  <c r="H15" i="12"/>
  <c r="N14" i="12"/>
  <c r="L14" i="12"/>
  <c r="J14" i="12"/>
  <c r="H14" i="12"/>
  <c r="N13" i="12"/>
  <c r="L13" i="12"/>
  <c r="J13" i="12"/>
  <c r="H13" i="12"/>
  <c r="M23" i="11"/>
  <c r="K23" i="11"/>
  <c r="I23" i="11"/>
  <c r="G23" i="11"/>
  <c r="N22" i="11"/>
  <c r="L22" i="11"/>
  <c r="J22" i="11"/>
  <c r="H22" i="11"/>
  <c r="N21" i="11"/>
  <c r="L21" i="11"/>
  <c r="J21" i="11"/>
  <c r="H21" i="11"/>
  <c r="N20" i="11"/>
  <c r="L20" i="11"/>
  <c r="J20" i="11"/>
  <c r="H20" i="11"/>
  <c r="N19" i="11"/>
  <c r="L19" i="11"/>
  <c r="J19" i="11"/>
  <c r="H19" i="11"/>
  <c r="N18" i="11"/>
  <c r="L18" i="11"/>
  <c r="J18" i="11"/>
  <c r="H18" i="11"/>
  <c r="N17" i="11"/>
  <c r="L17" i="11"/>
  <c r="J17" i="11"/>
  <c r="H17" i="11"/>
  <c r="M16" i="11"/>
  <c r="K16" i="11"/>
  <c r="I16" i="11"/>
  <c r="G16" i="11"/>
  <c r="N15" i="11"/>
  <c r="L15" i="11"/>
  <c r="J15" i="11"/>
  <c r="H15" i="11"/>
  <c r="N14" i="11"/>
  <c r="L14" i="11"/>
  <c r="J14" i="11"/>
  <c r="H14" i="11"/>
  <c r="N13" i="11"/>
  <c r="L13" i="11"/>
  <c r="J13" i="11"/>
  <c r="H13" i="11"/>
  <c r="M23" i="10"/>
  <c r="K23" i="10"/>
  <c r="I23" i="10"/>
  <c r="G23" i="10"/>
  <c r="N22" i="10"/>
  <c r="L22" i="10"/>
  <c r="J22" i="10"/>
  <c r="H22" i="10"/>
  <c r="N21" i="10"/>
  <c r="N23" i="10" s="1"/>
  <c r="L21" i="10"/>
  <c r="L23" i="10" s="1"/>
  <c r="J21" i="10"/>
  <c r="J23" i="10" s="1"/>
  <c r="J26" i="10" s="1"/>
  <c r="H21" i="10"/>
  <c r="H23" i="10" s="1"/>
  <c r="N20" i="10"/>
  <c r="L20" i="10"/>
  <c r="J20" i="10"/>
  <c r="H20" i="10"/>
  <c r="N19" i="10"/>
  <c r="L19" i="10"/>
  <c r="J19" i="10"/>
  <c r="H19" i="10"/>
  <c r="N18" i="10"/>
  <c r="L18" i="10"/>
  <c r="J18" i="10"/>
  <c r="H18" i="10"/>
  <c r="N17" i="10"/>
  <c r="L17" i="10"/>
  <c r="J17" i="10"/>
  <c r="H17" i="10"/>
  <c r="M16" i="10"/>
  <c r="K16" i="10"/>
  <c r="I16" i="10"/>
  <c r="G16" i="10"/>
  <c r="N15" i="10"/>
  <c r="L15" i="10"/>
  <c r="J15" i="10"/>
  <c r="H15" i="10"/>
  <c r="N14" i="10"/>
  <c r="L14" i="10"/>
  <c r="J14" i="10"/>
  <c r="H14" i="10"/>
  <c r="N13" i="10"/>
  <c r="L13" i="10"/>
  <c r="J13" i="10"/>
  <c r="H13" i="10"/>
  <c r="M23" i="9"/>
  <c r="K23" i="9"/>
  <c r="I23" i="9"/>
  <c r="G23" i="9"/>
  <c r="N22" i="9"/>
  <c r="L22" i="9"/>
  <c r="J22" i="9"/>
  <c r="H22" i="9"/>
  <c r="N21" i="9"/>
  <c r="L21" i="9"/>
  <c r="J21" i="9"/>
  <c r="H21" i="9"/>
  <c r="N20" i="9"/>
  <c r="L20" i="9"/>
  <c r="J20" i="9"/>
  <c r="H20" i="9"/>
  <c r="N19" i="9"/>
  <c r="L19" i="9"/>
  <c r="J19" i="9"/>
  <c r="H19" i="9"/>
  <c r="N18" i="9"/>
  <c r="L18" i="9"/>
  <c r="J18" i="9"/>
  <c r="H18" i="9"/>
  <c r="N17" i="9"/>
  <c r="L17" i="9"/>
  <c r="J17" i="9"/>
  <c r="H17" i="9"/>
  <c r="M16" i="9"/>
  <c r="K16" i="9"/>
  <c r="I16" i="9"/>
  <c r="G16" i="9"/>
  <c r="N15" i="9"/>
  <c r="L15" i="9"/>
  <c r="J15" i="9"/>
  <c r="H15" i="9"/>
  <c r="N14" i="9"/>
  <c r="L14" i="9"/>
  <c r="J14" i="9"/>
  <c r="H14" i="9"/>
  <c r="N13" i="9"/>
  <c r="L13" i="9"/>
  <c r="J13" i="9"/>
  <c r="H13" i="9"/>
  <c r="M23" i="8"/>
  <c r="K23" i="8"/>
  <c r="I23" i="8"/>
  <c r="G23" i="8"/>
  <c r="N22" i="8"/>
  <c r="L22" i="8"/>
  <c r="J22" i="8"/>
  <c r="H22" i="8"/>
  <c r="N21" i="8"/>
  <c r="L21" i="8"/>
  <c r="J21" i="8"/>
  <c r="H21" i="8"/>
  <c r="N20" i="8"/>
  <c r="L20" i="8"/>
  <c r="J20" i="8"/>
  <c r="H20" i="8"/>
  <c r="N19" i="8"/>
  <c r="L19" i="8"/>
  <c r="J19" i="8"/>
  <c r="H19" i="8"/>
  <c r="N18" i="8"/>
  <c r="L18" i="8"/>
  <c r="J18" i="8"/>
  <c r="H18" i="8"/>
  <c r="N17" i="8"/>
  <c r="L17" i="8"/>
  <c r="J17" i="8"/>
  <c r="H17" i="8"/>
  <c r="M16" i="8"/>
  <c r="K16" i="8"/>
  <c r="I16" i="8"/>
  <c r="G16" i="8"/>
  <c r="N15" i="8"/>
  <c r="L15" i="8"/>
  <c r="J15" i="8"/>
  <c r="H15" i="8"/>
  <c r="N14" i="8"/>
  <c r="L14" i="8"/>
  <c r="J14" i="8"/>
  <c r="H14" i="8"/>
  <c r="N13" i="8"/>
  <c r="L13" i="8"/>
  <c r="J13" i="8"/>
  <c r="H13" i="8"/>
  <c r="M23" i="7"/>
  <c r="K23" i="7"/>
  <c r="I23" i="7"/>
  <c r="G23" i="7"/>
  <c r="N22" i="7"/>
  <c r="L22" i="7"/>
  <c r="J22" i="7"/>
  <c r="H22" i="7"/>
  <c r="N21" i="7"/>
  <c r="L21" i="7"/>
  <c r="J21" i="7"/>
  <c r="H21" i="7"/>
  <c r="N20" i="7"/>
  <c r="L20" i="7"/>
  <c r="J20" i="7"/>
  <c r="H20" i="7"/>
  <c r="N19" i="7"/>
  <c r="L19" i="7"/>
  <c r="J19" i="7"/>
  <c r="H19" i="7"/>
  <c r="N18" i="7"/>
  <c r="L18" i="7"/>
  <c r="J18" i="7"/>
  <c r="H18" i="7"/>
  <c r="N17" i="7"/>
  <c r="L17" i="7"/>
  <c r="J17" i="7"/>
  <c r="H17" i="7"/>
  <c r="M16" i="7"/>
  <c r="K16" i="7"/>
  <c r="I16" i="7"/>
  <c r="G16" i="7"/>
  <c r="N15" i="7"/>
  <c r="L15" i="7"/>
  <c r="J15" i="7"/>
  <c r="H15" i="7"/>
  <c r="N14" i="7"/>
  <c r="L14" i="7"/>
  <c r="J14" i="7"/>
  <c r="H14" i="7"/>
  <c r="N13" i="7"/>
  <c r="L13" i="7"/>
  <c r="J13" i="7"/>
  <c r="H13" i="7"/>
  <c r="M23" i="6"/>
  <c r="K23" i="6"/>
  <c r="I23" i="6"/>
  <c r="G23" i="6"/>
  <c r="N22" i="6"/>
  <c r="L22" i="6"/>
  <c r="J22" i="6"/>
  <c r="H22" i="6"/>
  <c r="N21" i="6"/>
  <c r="L21" i="6"/>
  <c r="J21" i="6"/>
  <c r="H21" i="6"/>
  <c r="N20" i="6"/>
  <c r="L20" i="6"/>
  <c r="J20" i="6"/>
  <c r="H20" i="6"/>
  <c r="N19" i="6"/>
  <c r="L19" i="6"/>
  <c r="J19" i="6"/>
  <c r="H19" i="6"/>
  <c r="N18" i="6"/>
  <c r="L18" i="6"/>
  <c r="J18" i="6"/>
  <c r="H18" i="6"/>
  <c r="N17" i="6"/>
  <c r="L17" i="6"/>
  <c r="J17" i="6"/>
  <c r="H17" i="6"/>
  <c r="M16" i="6"/>
  <c r="K16" i="6"/>
  <c r="I16" i="6"/>
  <c r="G16" i="6"/>
  <c r="N15" i="6"/>
  <c r="L15" i="6"/>
  <c r="J15" i="6"/>
  <c r="H15" i="6"/>
  <c r="N14" i="6"/>
  <c r="L14" i="6"/>
  <c r="J14" i="6"/>
  <c r="H14" i="6"/>
  <c r="N13" i="6"/>
  <c r="L13" i="6"/>
  <c r="J13" i="6"/>
  <c r="H13" i="6"/>
  <c r="L23" i="29" l="1"/>
  <c r="H16" i="29"/>
  <c r="H25" i="29" s="1"/>
  <c r="N23" i="29"/>
  <c r="N26" i="29" s="1"/>
  <c r="L16" i="26"/>
  <c r="L25" i="26" s="1"/>
  <c r="J16" i="26"/>
  <c r="J23" i="21"/>
  <c r="J26" i="21" s="1"/>
  <c r="J16" i="18"/>
  <c r="N16" i="17"/>
  <c r="N25" i="17" s="1"/>
  <c r="N23" i="15"/>
  <c r="J23" i="13"/>
  <c r="J26" i="13" s="1"/>
  <c r="L23" i="13"/>
  <c r="N23" i="13"/>
  <c r="N12" i="13" s="1"/>
  <c r="H23" i="13"/>
  <c r="N23" i="9"/>
  <c r="J23" i="9"/>
  <c r="J26" i="9" s="1"/>
  <c r="J16" i="9"/>
  <c r="J12" i="9" s="1"/>
  <c r="L16" i="9"/>
  <c r="L25" i="9" s="1"/>
  <c r="L23" i="9"/>
  <c r="N16" i="9"/>
  <c r="N25" i="9" s="1"/>
  <c r="H23" i="9"/>
  <c r="H12" i="9" s="1"/>
  <c r="H16" i="9"/>
  <c r="H25" i="9" s="1"/>
  <c r="H16" i="7"/>
  <c r="H25" i="7" s="1"/>
  <c r="J16" i="7"/>
  <c r="J12" i="7" s="1"/>
  <c r="L16" i="7"/>
  <c r="L25" i="7" s="1"/>
  <c r="N16" i="7"/>
  <c r="N25" i="7" s="1"/>
  <c r="N16" i="10"/>
  <c r="N25" i="10" s="1"/>
  <c r="N27" i="10" s="1"/>
  <c r="M27" i="10" s="1"/>
  <c r="L16" i="10"/>
  <c r="L25" i="10" s="1"/>
  <c r="J16" i="10"/>
  <c r="J12" i="10" s="1"/>
  <c r="H16" i="10"/>
  <c r="H25" i="10" s="1"/>
  <c r="H27" i="10" s="1"/>
  <c r="G27" i="10" s="1"/>
  <c r="J23" i="11"/>
  <c r="J26" i="11" s="1"/>
  <c r="L23" i="11"/>
  <c r="L12" i="11" s="1"/>
  <c r="L16" i="11"/>
  <c r="L25" i="11" s="1"/>
  <c r="H23" i="11"/>
  <c r="N23" i="11"/>
  <c r="J16" i="11"/>
  <c r="N16" i="11"/>
  <c r="N25" i="11" s="1"/>
  <c r="H16" i="11"/>
  <c r="H25" i="11" s="1"/>
  <c r="H23" i="12"/>
  <c r="J23" i="12"/>
  <c r="J26" i="12" s="1"/>
  <c r="L23" i="12"/>
  <c r="N23" i="12"/>
  <c r="N26" i="12" s="1"/>
  <c r="H16" i="12"/>
  <c r="H25" i="12" s="1"/>
  <c r="J16" i="12"/>
  <c r="J12" i="12" s="1"/>
  <c r="L16" i="12"/>
  <c r="L25" i="12" s="1"/>
  <c r="N16" i="12"/>
  <c r="N25" i="12" s="1"/>
  <c r="N27" i="12" s="1"/>
  <c r="M27" i="12" s="1"/>
  <c r="N16" i="13"/>
  <c r="N25" i="13" s="1"/>
  <c r="H16" i="13"/>
  <c r="H25" i="13" s="1"/>
  <c r="J16" i="13"/>
  <c r="L16" i="13"/>
  <c r="L25" i="13" s="1"/>
  <c r="L27" i="13" s="1"/>
  <c r="K27" i="13" s="1"/>
  <c r="L23" i="14"/>
  <c r="H23" i="14"/>
  <c r="H12" i="14" s="1"/>
  <c r="N23" i="14"/>
  <c r="N26" i="14" s="1"/>
  <c r="H16" i="14"/>
  <c r="H25" i="14" s="1"/>
  <c r="J23" i="14"/>
  <c r="J26" i="14" s="1"/>
  <c r="N16" i="14"/>
  <c r="N25" i="14" s="1"/>
  <c r="J16" i="14"/>
  <c r="J25" i="14" s="1"/>
  <c r="J27" i="14" s="1"/>
  <c r="I27" i="14" s="1"/>
  <c r="L16" i="14"/>
  <c r="L25" i="14" s="1"/>
  <c r="N16" i="15"/>
  <c r="N25" i="15" s="1"/>
  <c r="N27" i="15" s="1"/>
  <c r="M27" i="15" s="1"/>
  <c r="H23" i="15"/>
  <c r="H26" i="15" s="1"/>
  <c r="H27" i="15" s="1"/>
  <c r="G27" i="15" s="1"/>
  <c r="J23" i="15"/>
  <c r="J26" i="15" s="1"/>
  <c r="L23" i="15"/>
  <c r="L26" i="15" s="1"/>
  <c r="L27" i="15" s="1"/>
  <c r="K27" i="15" s="1"/>
  <c r="H23" i="16"/>
  <c r="H12" i="16" s="1"/>
  <c r="L23" i="16"/>
  <c r="L12" i="16" s="1"/>
  <c r="L16" i="16"/>
  <c r="L25" i="16" s="1"/>
  <c r="H16" i="16"/>
  <c r="H25" i="16" s="1"/>
  <c r="N23" i="16"/>
  <c r="N26" i="16" s="1"/>
  <c r="J23" i="16"/>
  <c r="J26" i="16" s="1"/>
  <c r="J16" i="16"/>
  <c r="J12" i="16" s="1"/>
  <c r="N16" i="16"/>
  <c r="N25" i="16" s="1"/>
  <c r="N23" i="17"/>
  <c r="H23" i="17"/>
  <c r="L23" i="17"/>
  <c r="H16" i="17"/>
  <c r="H25" i="17" s="1"/>
  <c r="J16" i="17"/>
  <c r="L16" i="17"/>
  <c r="L25" i="17" s="1"/>
  <c r="J23" i="17"/>
  <c r="J26" i="17" s="1"/>
  <c r="J23" i="18"/>
  <c r="J26" i="18" s="1"/>
  <c r="H16" i="18"/>
  <c r="H25" i="18" s="1"/>
  <c r="N16" i="18"/>
  <c r="N25" i="18" s="1"/>
  <c r="N27" i="18" s="1"/>
  <c r="M27" i="18" s="1"/>
  <c r="L16" i="18"/>
  <c r="L25" i="18" s="1"/>
  <c r="H23" i="19"/>
  <c r="J23" i="19"/>
  <c r="J26" i="19" s="1"/>
  <c r="H16" i="19"/>
  <c r="H25" i="19" s="1"/>
  <c r="H27" i="19" s="1"/>
  <c r="G27" i="19" s="1"/>
  <c r="J16" i="19"/>
  <c r="J12" i="19" s="1"/>
  <c r="N23" i="19"/>
  <c r="N16" i="19"/>
  <c r="N25" i="19" s="1"/>
  <c r="N27" i="19" s="1"/>
  <c r="M27" i="19" s="1"/>
  <c r="L23" i="19"/>
  <c r="L26" i="19" s="1"/>
  <c r="L16" i="19"/>
  <c r="L25" i="19" s="1"/>
  <c r="L27" i="19" s="1"/>
  <c r="K27" i="19" s="1"/>
  <c r="H23" i="20"/>
  <c r="J23" i="20"/>
  <c r="J26" i="20" s="1"/>
  <c r="L23" i="20"/>
  <c r="L26" i="20" s="1"/>
  <c r="N23" i="20"/>
  <c r="N26" i="20" s="1"/>
  <c r="H16" i="20"/>
  <c r="H25" i="20" s="1"/>
  <c r="J16" i="20"/>
  <c r="J12" i="20" s="1"/>
  <c r="L16" i="20"/>
  <c r="L25" i="20" s="1"/>
  <c r="N16" i="20"/>
  <c r="N25" i="20" s="1"/>
  <c r="H23" i="21"/>
  <c r="H12" i="21" s="1"/>
  <c r="H16" i="21"/>
  <c r="H25" i="21" s="1"/>
  <c r="L23" i="21"/>
  <c r="L26" i="21" s="1"/>
  <c r="N23" i="21"/>
  <c r="N26" i="21" s="1"/>
  <c r="L16" i="21"/>
  <c r="L25" i="21" s="1"/>
  <c r="L27" i="21" s="1"/>
  <c r="K27" i="21" s="1"/>
  <c r="N16" i="21"/>
  <c r="N25" i="21" s="1"/>
  <c r="J16" i="21"/>
  <c r="H23" i="22"/>
  <c r="N23" i="22"/>
  <c r="H16" i="22"/>
  <c r="H25" i="22" s="1"/>
  <c r="N16" i="22"/>
  <c r="N25" i="22" s="1"/>
  <c r="J23" i="22"/>
  <c r="J26" i="22" s="1"/>
  <c r="J16" i="22"/>
  <c r="L16" i="22"/>
  <c r="L25" i="22" s="1"/>
  <c r="L23" i="22"/>
  <c r="J16" i="23"/>
  <c r="H23" i="23"/>
  <c r="H12" i="23" s="1"/>
  <c r="J23" i="23"/>
  <c r="J26" i="23" s="1"/>
  <c r="L23" i="23"/>
  <c r="L26" i="23" s="1"/>
  <c r="L27" i="23" s="1"/>
  <c r="K27" i="23" s="1"/>
  <c r="N23" i="23"/>
  <c r="N12" i="23" s="1"/>
  <c r="H23" i="24"/>
  <c r="J23" i="24"/>
  <c r="J26" i="24" s="1"/>
  <c r="L23" i="24"/>
  <c r="L26" i="24" s="1"/>
  <c r="N23" i="24"/>
  <c r="H16" i="24"/>
  <c r="H25" i="24" s="1"/>
  <c r="N16" i="24"/>
  <c r="N25" i="24" s="1"/>
  <c r="L16" i="24"/>
  <c r="L25" i="24" s="1"/>
  <c r="L27" i="24" s="1"/>
  <c r="K27" i="24" s="1"/>
  <c r="J16" i="24"/>
  <c r="J25" i="24" s="1"/>
  <c r="J27" i="24" s="1"/>
  <c r="I27" i="24" s="1"/>
  <c r="H23" i="25"/>
  <c r="L23" i="25"/>
  <c r="N23" i="25"/>
  <c r="N26" i="25" s="1"/>
  <c r="H16" i="25"/>
  <c r="H25" i="25" s="1"/>
  <c r="H27" i="25" s="1"/>
  <c r="G27" i="25" s="1"/>
  <c r="J16" i="25"/>
  <c r="J25" i="25" s="1"/>
  <c r="J27" i="25" s="1"/>
  <c r="I27" i="25" s="1"/>
  <c r="N16" i="25"/>
  <c r="N25" i="25" s="1"/>
  <c r="N27" i="25" s="1"/>
  <c r="M27" i="25" s="1"/>
  <c r="L16" i="25"/>
  <c r="L25" i="25" s="1"/>
  <c r="L27" i="25" s="1"/>
  <c r="K27" i="25" s="1"/>
  <c r="J23" i="26"/>
  <c r="J26" i="26" s="1"/>
  <c r="H16" i="26"/>
  <c r="H25" i="26" s="1"/>
  <c r="N16" i="26"/>
  <c r="N25" i="26" s="1"/>
  <c r="J23" i="27"/>
  <c r="J26" i="27" s="1"/>
  <c r="L23" i="27"/>
  <c r="N23" i="27"/>
  <c r="N16" i="27"/>
  <c r="N25" i="27" s="1"/>
  <c r="J16" i="27"/>
  <c r="H16" i="27"/>
  <c r="H25" i="27" s="1"/>
  <c r="L16" i="27"/>
  <c r="L25" i="27" s="1"/>
  <c r="H23" i="27"/>
  <c r="H26" i="27" s="1"/>
  <c r="H27" i="27" s="1"/>
  <c r="G27" i="27" s="1"/>
  <c r="J23" i="28"/>
  <c r="J26" i="28" s="1"/>
  <c r="L23" i="28"/>
  <c r="L12" i="28" s="1"/>
  <c r="N23" i="28"/>
  <c r="N12" i="28" s="1"/>
  <c r="H16" i="28"/>
  <c r="H25" i="28" s="1"/>
  <c r="H23" i="28"/>
  <c r="H12" i="28" s="1"/>
  <c r="J16" i="28"/>
  <c r="J12" i="28" s="1"/>
  <c r="L16" i="28"/>
  <c r="L25" i="28" s="1"/>
  <c r="N16" i="28"/>
  <c r="N25" i="28" s="1"/>
  <c r="H23" i="29"/>
  <c r="J16" i="29"/>
  <c r="J12" i="29" s="1"/>
  <c r="L16" i="29"/>
  <c r="L25" i="29" s="1"/>
  <c r="L27" i="29" s="1"/>
  <c r="K27" i="29" s="1"/>
  <c r="N16" i="29"/>
  <c r="N25" i="29" s="1"/>
  <c r="N27" i="29" s="1"/>
  <c r="M27" i="29" s="1"/>
  <c r="J23" i="29"/>
  <c r="J26" i="29" s="1"/>
  <c r="H23" i="30"/>
  <c r="H26" i="30" s="1"/>
  <c r="J23" i="30"/>
  <c r="J26" i="30" s="1"/>
  <c r="L23" i="30"/>
  <c r="L12" i="30" s="1"/>
  <c r="N23" i="30"/>
  <c r="N12" i="30" s="1"/>
  <c r="H16" i="30"/>
  <c r="H25" i="30" s="1"/>
  <c r="J16" i="30"/>
  <c r="L16" i="30"/>
  <c r="L25" i="30" s="1"/>
  <c r="N16" i="30"/>
  <c r="N25" i="30" s="1"/>
  <c r="J16" i="31"/>
  <c r="N16" i="31"/>
  <c r="N25" i="31" s="1"/>
  <c r="H23" i="31"/>
  <c r="J23" i="31"/>
  <c r="J26" i="31" s="1"/>
  <c r="L23" i="31"/>
  <c r="N23" i="31"/>
  <c r="H23" i="32"/>
  <c r="H12" i="32" s="1"/>
  <c r="J23" i="32"/>
  <c r="J26" i="32" s="1"/>
  <c r="L23" i="32"/>
  <c r="L26" i="32" s="1"/>
  <c r="N23" i="32"/>
  <c r="N26" i="32" s="1"/>
  <c r="H16" i="32"/>
  <c r="H25" i="32" s="1"/>
  <c r="J16" i="32"/>
  <c r="J12" i="32" s="1"/>
  <c r="L16" i="32"/>
  <c r="L25" i="32" s="1"/>
  <c r="N16" i="32"/>
  <c r="N25" i="32" s="1"/>
  <c r="H23" i="33"/>
  <c r="J23" i="33"/>
  <c r="J26" i="33" s="1"/>
  <c r="L23" i="33"/>
  <c r="N23" i="33"/>
  <c r="H16" i="33"/>
  <c r="H25" i="33" s="1"/>
  <c r="J16" i="33"/>
  <c r="J12" i="33" s="1"/>
  <c r="L16" i="33"/>
  <c r="L25" i="33" s="1"/>
  <c r="L27" i="33" s="1"/>
  <c r="K27" i="33" s="1"/>
  <c r="N16" i="33"/>
  <c r="N25" i="33" s="1"/>
  <c r="N27" i="33" s="1"/>
  <c r="M27" i="33" s="1"/>
  <c r="H26" i="33"/>
  <c r="H12" i="33"/>
  <c r="L12" i="33"/>
  <c r="L26" i="33"/>
  <c r="N12" i="33"/>
  <c r="N26" i="33"/>
  <c r="H27" i="33"/>
  <c r="G27" i="33" s="1"/>
  <c r="H12" i="31"/>
  <c r="H26" i="31"/>
  <c r="L12" i="31"/>
  <c r="L26" i="31"/>
  <c r="N12" i="31"/>
  <c r="N26" i="31"/>
  <c r="H27" i="31"/>
  <c r="G27" i="31" s="1"/>
  <c r="J25" i="31"/>
  <c r="J27" i="31" s="1"/>
  <c r="I27" i="31" s="1"/>
  <c r="J12" i="31"/>
  <c r="L27" i="31"/>
  <c r="K27" i="31" s="1"/>
  <c r="N27" i="31"/>
  <c r="M27" i="31" s="1"/>
  <c r="H12" i="29"/>
  <c r="H26" i="29"/>
  <c r="H27" i="29" s="1"/>
  <c r="G27" i="29" s="1"/>
  <c r="L12" i="29"/>
  <c r="L26" i="29"/>
  <c r="N12" i="29"/>
  <c r="H12" i="27"/>
  <c r="L12" i="27"/>
  <c r="L26" i="27"/>
  <c r="N12" i="27"/>
  <c r="N26" i="27"/>
  <c r="J12" i="27"/>
  <c r="J25" i="27"/>
  <c r="J27" i="27" s="1"/>
  <c r="I27" i="27" s="1"/>
  <c r="L27" i="27"/>
  <c r="K27" i="27" s="1"/>
  <c r="N27" i="27"/>
  <c r="M27" i="27" s="1"/>
  <c r="L12" i="26"/>
  <c r="L26" i="26"/>
  <c r="N12" i="26"/>
  <c r="N26" i="26"/>
  <c r="L27" i="26"/>
  <c r="K27" i="26" s="1"/>
  <c r="N27" i="26"/>
  <c r="M27" i="26" s="1"/>
  <c r="J12" i="26"/>
  <c r="J25" i="26"/>
  <c r="J27" i="26" s="1"/>
  <c r="I27" i="26" s="1"/>
  <c r="H26" i="26"/>
  <c r="H27" i="26" s="1"/>
  <c r="G27" i="26" s="1"/>
  <c r="H12" i="26"/>
  <c r="H12" i="25"/>
  <c r="H26" i="25"/>
  <c r="L12" i="25"/>
  <c r="L26" i="25"/>
  <c r="N12" i="25"/>
  <c r="J12" i="23"/>
  <c r="J25" i="23"/>
  <c r="J27" i="23" s="1"/>
  <c r="I27" i="23" s="1"/>
  <c r="L12" i="22"/>
  <c r="L26" i="22"/>
  <c r="L27" i="22" s="1"/>
  <c r="K27" i="22" s="1"/>
  <c r="H12" i="22"/>
  <c r="H26" i="22"/>
  <c r="H27" i="22" s="1"/>
  <c r="G27" i="22" s="1"/>
  <c r="J12" i="22"/>
  <c r="J25" i="22"/>
  <c r="J27" i="22" s="1"/>
  <c r="I27" i="22" s="1"/>
  <c r="J12" i="21"/>
  <c r="J25" i="21"/>
  <c r="J27" i="21" s="1"/>
  <c r="I27" i="21" s="1"/>
  <c r="H12" i="19"/>
  <c r="H26" i="19"/>
  <c r="N12" i="19"/>
  <c r="N26" i="19"/>
  <c r="L12" i="19"/>
  <c r="H26" i="18"/>
  <c r="N26" i="18"/>
  <c r="J25" i="18"/>
  <c r="L26" i="18"/>
  <c r="J12" i="17"/>
  <c r="J25" i="17"/>
  <c r="J27" i="17" s="1"/>
  <c r="I27" i="17" s="1"/>
  <c r="L12" i="17"/>
  <c r="L26" i="17"/>
  <c r="L27" i="17" s="1"/>
  <c r="K27" i="17" s="1"/>
  <c r="N26" i="15"/>
  <c r="J12" i="15"/>
  <c r="J25" i="15"/>
  <c r="L12" i="13"/>
  <c r="L26" i="13"/>
  <c r="J25" i="13"/>
  <c r="J27" i="13" s="1"/>
  <c r="I27" i="13" s="1"/>
  <c r="J12" i="13"/>
  <c r="H26" i="13"/>
  <c r="H27" i="13" s="1"/>
  <c r="G27" i="13" s="1"/>
  <c r="H12" i="13"/>
  <c r="J25" i="11"/>
  <c r="N12" i="11"/>
  <c r="N26" i="11"/>
  <c r="H26" i="11"/>
  <c r="H12" i="11"/>
  <c r="N27" i="11"/>
  <c r="M27" i="11" s="1"/>
  <c r="N26" i="10"/>
  <c r="H26" i="10"/>
  <c r="L26" i="10"/>
  <c r="J25" i="9"/>
  <c r="J27" i="9" s="1"/>
  <c r="I27" i="9" s="1"/>
  <c r="L12" i="9"/>
  <c r="L26" i="9"/>
  <c r="L27" i="9"/>
  <c r="K27" i="9" s="1"/>
  <c r="N12" i="9"/>
  <c r="N26" i="9"/>
  <c r="N27" i="9"/>
  <c r="M27" i="9" s="1"/>
  <c r="H23" i="8"/>
  <c r="H12" i="8" s="1"/>
  <c r="J23" i="8"/>
  <c r="J26" i="8" s="1"/>
  <c r="L23" i="8"/>
  <c r="L12" i="8" s="1"/>
  <c r="H16" i="8"/>
  <c r="H25" i="8" s="1"/>
  <c r="J16" i="8"/>
  <c r="J12" i="8" s="1"/>
  <c r="L16" i="8"/>
  <c r="L25" i="8" s="1"/>
  <c r="N16" i="8"/>
  <c r="N25" i="8" s="1"/>
  <c r="N23" i="8"/>
  <c r="N26" i="8" s="1"/>
  <c r="H23" i="7"/>
  <c r="N23" i="7"/>
  <c r="J23" i="7"/>
  <c r="J26" i="7" s="1"/>
  <c r="L23" i="7"/>
  <c r="L26" i="7" s="1"/>
  <c r="J23" i="6"/>
  <c r="J26" i="6" s="1"/>
  <c r="L23" i="6"/>
  <c r="H23" i="6"/>
  <c r="N23" i="6"/>
  <c r="H16" i="6"/>
  <c r="H25" i="6" s="1"/>
  <c r="J16" i="6"/>
  <c r="L16" i="6"/>
  <c r="L25" i="6" s="1"/>
  <c r="L27" i="6" s="1"/>
  <c r="K27" i="6" s="1"/>
  <c r="N16" i="6"/>
  <c r="N25" i="6" s="1"/>
  <c r="N27" i="6" s="1"/>
  <c r="M27" i="6" s="1"/>
  <c r="N26" i="6"/>
  <c r="H12" i="6"/>
  <c r="H26" i="6"/>
  <c r="H27" i="6" s="1"/>
  <c r="G27" i="6" s="1"/>
  <c r="L26" i="6"/>
  <c r="L12" i="6"/>
  <c r="J12" i="6"/>
  <c r="J25" i="6"/>
  <c r="J27" i="6" s="1"/>
  <c r="I27" i="6" s="1"/>
  <c r="E22" i="33"/>
  <c r="E21" i="33"/>
  <c r="E19" i="33"/>
  <c r="E18" i="33"/>
  <c r="E17" i="33"/>
  <c r="E15" i="33"/>
  <c r="E14" i="33"/>
  <c r="E13" i="33"/>
  <c r="D12" i="33"/>
  <c r="E22" i="32"/>
  <c r="E21" i="32"/>
  <c r="E19" i="32"/>
  <c r="E18" i="32"/>
  <c r="E17" i="32"/>
  <c r="E14" i="32"/>
  <c r="E13" i="32"/>
  <c r="D12" i="32"/>
  <c r="E22" i="31"/>
  <c r="E21" i="31"/>
  <c r="E19" i="31"/>
  <c r="E18" i="31"/>
  <c r="E17" i="31"/>
  <c r="E15" i="31"/>
  <c r="E14" i="31"/>
  <c r="E13" i="31"/>
  <c r="D12" i="31"/>
  <c r="E22" i="30"/>
  <c r="E21" i="30"/>
  <c r="E19" i="30"/>
  <c r="E18" i="30"/>
  <c r="E17" i="30"/>
  <c r="E15" i="30"/>
  <c r="E14" i="30"/>
  <c r="E13" i="30"/>
  <c r="D12" i="30"/>
  <c r="E22" i="29"/>
  <c r="E21" i="29"/>
  <c r="E19" i="29"/>
  <c r="E18" i="29"/>
  <c r="E17" i="29"/>
  <c r="E23" i="29" s="1"/>
  <c r="E14" i="29"/>
  <c r="E13" i="29"/>
  <c r="D12" i="29"/>
  <c r="E22" i="28"/>
  <c r="E21" i="28"/>
  <c r="E19" i="28"/>
  <c r="E18" i="28"/>
  <c r="E17" i="28"/>
  <c r="E15" i="28"/>
  <c r="E14" i="28"/>
  <c r="E13" i="28"/>
  <c r="D12" i="28"/>
  <c r="E22" i="27"/>
  <c r="E21" i="27"/>
  <c r="E19" i="27"/>
  <c r="E18" i="27"/>
  <c r="E17" i="27"/>
  <c r="E14" i="27"/>
  <c r="E13" i="27"/>
  <c r="D12" i="27"/>
  <c r="E22" i="26"/>
  <c r="E21" i="26"/>
  <c r="E19" i="26"/>
  <c r="E18" i="26"/>
  <c r="E17" i="26"/>
  <c r="E15" i="26"/>
  <c r="E14" i="26"/>
  <c r="E13" i="26"/>
  <c r="D12" i="26"/>
  <c r="E22" i="25"/>
  <c r="E21" i="25"/>
  <c r="E19" i="25"/>
  <c r="E18" i="25"/>
  <c r="E17" i="25"/>
  <c r="E15" i="25"/>
  <c r="E14" i="25"/>
  <c r="E13" i="25"/>
  <c r="D12" i="25"/>
  <c r="E22" i="24"/>
  <c r="E21" i="24"/>
  <c r="E19" i="24"/>
  <c r="E18" i="24"/>
  <c r="E17" i="24"/>
  <c r="E15" i="24"/>
  <c r="E14" i="24"/>
  <c r="E13" i="24"/>
  <c r="D12" i="24"/>
  <c r="E22" i="23"/>
  <c r="E21" i="23"/>
  <c r="E19" i="23"/>
  <c r="E18" i="23"/>
  <c r="E17" i="23"/>
  <c r="E15" i="23"/>
  <c r="E13" i="23"/>
  <c r="D12" i="23"/>
  <c r="E22" i="22"/>
  <c r="E21" i="22"/>
  <c r="E19" i="22"/>
  <c r="E18" i="22"/>
  <c r="E17" i="22"/>
  <c r="E15" i="22"/>
  <c r="E14" i="22"/>
  <c r="E13" i="22"/>
  <c r="D12" i="22"/>
  <c r="E22" i="21"/>
  <c r="E21" i="21"/>
  <c r="E19" i="21"/>
  <c r="E18" i="21"/>
  <c r="E17" i="21"/>
  <c r="E15" i="21"/>
  <c r="E14" i="21"/>
  <c r="E13" i="21"/>
  <c r="D12" i="21"/>
  <c r="E22" i="20"/>
  <c r="E21" i="20"/>
  <c r="E19" i="20"/>
  <c r="E18" i="20"/>
  <c r="E17" i="20"/>
  <c r="E15" i="20"/>
  <c r="E14" i="20"/>
  <c r="E13" i="20"/>
  <c r="D12" i="20"/>
  <c r="E22" i="19"/>
  <c r="E21" i="19"/>
  <c r="E19" i="19"/>
  <c r="E17" i="19"/>
  <c r="E14" i="19"/>
  <c r="E13" i="19"/>
  <c r="D12" i="19"/>
  <c r="E22" i="18"/>
  <c r="E21" i="18"/>
  <c r="E19" i="18"/>
  <c r="E18" i="18"/>
  <c r="E17" i="18"/>
  <c r="E15" i="18"/>
  <c r="E14" i="18"/>
  <c r="E13" i="18"/>
  <c r="D12" i="18"/>
  <c r="E22" i="17"/>
  <c r="E21" i="17"/>
  <c r="E19" i="17"/>
  <c r="E18" i="17"/>
  <c r="E17" i="17"/>
  <c r="E15" i="17"/>
  <c r="E14" i="17"/>
  <c r="E13" i="17"/>
  <c r="D12" i="17"/>
  <c r="E22" i="16"/>
  <c r="E21" i="16"/>
  <c r="E19" i="16"/>
  <c r="E18" i="16"/>
  <c r="E17" i="16"/>
  <c r="E15" i="16"/>
  <c r="E14" i="16"/>
  <c r="E13" i="16"/>
  <c r="D12" i="16"/>
  <c r="E22" i="15"/>
  <c r="E21" i="15"/>
  <c r="E19" i="15"/>
  <c r="E18" i="15"/>
  <c r="E17" i="15"/>
  <c r="E15" i="15"/>
  <c r="E14" i="15"/>
  <c r="E13" i="15"/>
  <c r="D12" i="15"/>
  <c r="E22" i="14"/>
  <c r="E21" i="14"/>
  <c r="E19" i="14"/>
  <c r="E18" i="14"/>
  <c r="E17" i="14"/>
  <c r="E15" i="14"/>
  <c r="E14" i="14"/>
  <c r="E13" i="14"/>
  <c r="D12" i="14"/>
  <c r="E22" i="13"/>
  <c r="E21" i="13"/>
  <c r="E19" i="13"/>
  <c r="E18" i="13"/>
  <c r="E17" i="13"/>
  <c r="E15" i="13"/>
  <c r="E14" i="13"/>
  <c r="E13" i="13"/>
  <c r="D12" i="13"/>
  <c r="E22" i="12"/>
  <c r="E21" i="12"/>
  <c r="E19" i="12"/>
  <c r="E18" i="12"/>
  <c r="E17" i="12"/>
  <c r="E15" i="12"/>
  <c r="E13" i="12"/>
  <c r="D12" i="12"/>
  <c r="E22" i="11"/>
  <c r="E21" i="11"/>
  <c r="E19" i="11"/>
  <c r="E18" i="11"/>
  <c r="E17" i="11"/>
  <c r="E15" i="11"/>
  <c r="E14" i="11"/>
  <c r="E13" i="11"/>
  <c r="D12" i="11"/>
  <c r="E22" i="10"/>
  <c r="E21" i="10"/>
  <c r="E19" i="10"/>
  <c r="E18" i="10"/>
  <c r="E17" i="10"/>
  <c r="E15" i="10"/>
  <c r="E14" i="10"/>
  <c r="E13" i="10"/>
  <c r="D12" i="10"/>
  <c r="E22" i="9"/>
  <c r="E21" i="9"/>
  <c r="E19" i="9"/>
  <c r="E18" i="9"/>
  <c r="E17" i="9"/>
  <c r="E15" i="9"/>
  <c r="E14" i="9"/>
  <c r="E13" i="9"/>
  <c r="D12" i="9"/>
  <c r="E22" i="8"/>
  <c r="E21" i="8"/>
  <c r="E19" i="8"/>
  <c r="E18" i="8"/>
  <c r="E17" i="8"/>
  <c r="E15" i="8"/>
  <c r="E14" i="8"/>
  <c r="E13" i="8"/>
  <c r="D12" i="8"/>
  <c r="E22" i="7"/>
  <c r="E21" i="7"/>
  <c r="E19" i="7"/>
  <c r="E17" i="7"/>
  <c r="E15" i="7"/>
  <c r="E14" i="7"/>
  <c r="E13" i="7"/>
  <c r="D12" i="7"/>
  <c r="E22" i="6"/>
  <c r="E21" i="6"/>
  <c r="E19" i="6"/>
  <c r="E18" i="6"/>
  <c r="E17" i="6"/>
  <c r="E15" i="6"/>
  <c r="E14" i="6"/>
  <c r="E13" i="6"/>
  <c r="D12" i="6"/>
  <c r="N12" i="24" l="1"/>
  <c r="H12" i="24"/>
  <c r="N26" i="23"/>
  <c r="N27" i="23" s="1"/>
  <c r="M27" i="23" s="1"/>
  <c r="L12" i="23"/>
  <c r="H26" i="23"/>
  <c r="H27" i="23" s="1"/>
  <c r="G27" i="23" s="1"/>
  <c r="N12" i="22"/>
  <c r="N27" i="21"/>
  <c r="M27" i="21" s="1"/>
  <c r="H12" i="20"/>
  <c r="J25" i="19"/>
  <c r="J27" i="19" s="1"/>
  <c r="I27" i="19" s="1"/>
  <c r="N12" i="18"/>
  <c r="H27" i="18"/>
  <c r="G27" i="18" s="1"/>
  <c r="H12" i="18"/>
  <c r="H12" i="17"/>
  <c r="N12" i="17"/>
  <c r="N12" i="15"/>
  <c r="H12" i="15"/>
  <c r="L12" i="15"/>
  <c r="L12" i="14"/>
  <c r="N27" i="14"/>
  <c r="M27" i="14" s="1"/>
  <c r="N26" i="13"/>
  <c r="N27" i="13" s="1"/>
  <c r="M27" i="13" s="1"/>
  <c r="H12" i="12"/>
  <c r="L12" i="12"/>
  <c r="L26" i="11"/>
  <c r="L27" i="11" s="1"/>
  <c r="K27" i="11" s="1"/>
  <c r="J27" i="11"/>
  <c r="I27" i="11" s="1"/>
  <c r="H27" i="11"/>
  <c r="G27" i="11" s="1"/>
  <c r="J12" i="11"/>
  <c r="H26" i="9"/>
  <c r="H27" i="9" s="1"/>
  <c r="G27" i="9" s="1"/>
  <c r="L26" i="8"/>
  <c r="L27" i="8" s="1"/>
  <c r="K27" i="8" s="1"/>
  <c r="H26" i="8"/>
  <c r="H27" i="8" s="1"/>
  <c r="G27" i="8" s="1"/>
  <c r="J25" i="8"/>
  <c r="J27" i="8" s="1"/>
  <c r="I27" i="8" s="1"/>
  <c r="N12" i="8"/>
  <c r="N27" i="8"/>
  <c r="M27" i="8" s="1"/>
  <c r="J25" i="7"/>
  <c r="N12" i="7"/>
  <c r="H12" i="7"/>
  <c r="N12" i="6"/>
  <c r="J25" i="33"/>
  <c r="J27" i="33" s="1"/>
  <c r="I27" i="33" s="1"/>
  <c r="L27" i="32"/>
  <c r="K27" i="32" s="1"/>
  <c r="H26" i="32"/>
  <c r="H27" i="32" s="1"/>
  <c r="G27" i="32" s="1"/>
  <c r="L12" i="32"/>
  <c r="N26" i="30"/>
  <c r="N27" i="30" s="1"/>
  <c r="M27" i="30" s="1"/>
  <c r="H12" i="30"/>
  <c r="L26" i="30"/>
  <c r="H27" i="30"/>
  <c r="G27" i="30" s="1"/>
  <c r="L27" i="30"/>
  <c r="K27" i="30" s="1"/>
  <c r="J12" i="30"/>
  <c r="J25" i="29"/>
  <c r="J27" i="29" s="1"/>
  <c r="I27" i="29" s="1"/>
  <c r="L26" i="28"/>
  <c r="L27" i="28" s="1"/>
  <c r="K27" i="28" s="1"/>
  <c r="N26" i="28"/>
  <c r="N27" i="28" s="1"/>
  <c r="M27" i="28" s="1"/>
  <c r="H26" i="28"/>
  <c r="H27" i="28" s="1"/>
  <c r="G27" i="28" s="1"/>
  <c r="J12" i="25"/>
  <c r="H26" i="24"/>
  <c r="J12" i="24"/>
  <c r="N26" i="24"/>
  <c r="N27" i="24" s="1"/>
  <c r="M27" i="24" s="1"/>
  <c r="L12" i="24"/>
  <c r="N26" i="22"/>
  <c r="N27" i="22" s="1"/>
  <c r="M27" i="22" s="1"/>
  <c r="N12" i="21"/>
  <c r="L12" i="21"/>
  <c r="H26" i="21"/>
  <c r="H27" i="21" s="1"/>
  <c r="G27" i="21" s="1"/>
  <c r="N27" i="20"/>
  <c r="M27" i="20" s="1"/>
  <c r="N12" i="20"/>
  <c r="H26" i="20"/>
  <c r="H27" i="20" s="1"/>
  <c r="G27" i="20" s="1"/>
  <c r="L27" i="20"/>
  <c r="K27" i="20" s="1"/>
  <c r="L12" i="20"/>
  <c r="L12" i="18"/>
  <c r="L27" i="18"/>
  <c r="K27" i="18" s="1"/>
  <c r="J27" i="18"/>
  <c r="I27" i="18" s="1"/>
  <c r="J12" i="18"/>
  <c r="H26" i="17"/>
  <c r="H27" i="17" s="1"/>
  <c r="G27" i="17" s="1"/>
  <c r="N26" i="17"/>
  <c r="N27" i="17" s="1"/>
  <c r="M27" i="17" s="1"/>
  <c r="N27" i="16"/>
  <c r="M27" i="16" s="1"/>
  <c r="J25" i="16"/>
  <c r="J27" i="16" s="1"/>
  <c r="I27" i="16" s="1"/>
  <c r="L26" i="16"/>
  <c r="L27" i="16" s="1"/>
  <c r="K27" i="16" s="1"/>
  <c r="H26" i="16"/>
  <c r="H27" i="16" s="1"/>
  <c r="G27" i="16" s="1"/>
  <c r="N12" i="16"/>
  <c r="J27" i="15"/>
  <c r="I27" i="15" s="1"/>
  <c r="H26" i="14"/>
  <c r="H27" i="14" s="1"/>
  <c r="G27" i="14" s="1"/>
  <c r="L26" i="14"/>
  <c r="L27" i="14" s="1"/>
  <c r="K27" i="14" s="1"/>
  <c r="J12" i="14"/>
  <c r="N12" i="12"/>
  <c r="J25" i="12"/>
  <c r="J27" i="12" s="1"/>
  <c r="I27" i="12" s="1"/>
  <c r="H26" i="12"/>
  <c r="H27" i="12" s="1"/>
  <c r="G27" i="12" s="1"/>
  <c r="L26" i="12"/>
  <c r="L27" i="12" s="1"/>
  <c r="K27" i="12" s="1"/>
  <c r="E16" i="10"/>
  <c r="E25" i="10" s="1"/>
  <c r="J25" i="10"/>
  <c r="J27" i="10" s="1"/>
  <c r="I27" i="10" s="1"/>
  <c r="H12" i="10"/>
  <c r="L12" i="10"/>
  <c r="N12" i="10"/>
  <c r="L27" i="10"/>
  <c r="K27" i="10" s="1"/>
  <c r="H26" i="7"/>
  <c r="H27" i="7" s="1"/>
  <c r="G27" i="7" s="1"/>
  <c r="N26" i="7"/>
  <c r="N27" i="7" s="1"/>
  <c r="M27" i="7" s="1"/>
  <c r="N12" i="14"/>
  <c r="J25" i="20"/>
  <c r="J27" i="20" s="1"/>
  <c r="I27" i="20" s="1"/>
  <c r="H27" i="24"/>
  <c r="G27" i="24" s="1"/>
  <c r="J25" i="28"/>
  <c r="J27" i="28" s="1"/>
  <c r="I27" i="28" s="1"/>
  <c r="J25" i="30"/>
  <c r="J27" i="30" s="1"/>
  <c r="I27" i="30" s="1"/>
  <c r="N27" i="32"/>
  <c r="M27" i="32" s="1"/>
  <c r="N12" i="32"/>
  <c r="J25" i="32"/>
  <c r="J27" i="32" s="1"/>
  <c r="I27" i="32" s="1"/>
  <c r="E16" i="33"/>
  <c r="E25" i="33" s="1"/>
  <c r="E16" i="31"/>
  <c r="E25" i="31" s="1"/>
  <c r="E16" i="30"/>
  <c r="E25" i="30" s="1"/>
  <c r="E16" i="28"/>
  <c r="E25" i="28" s="1"/>
  <c r="E16" i="26"/>
  <c r="E25" i="26" s="1"/>
  <c r="E16" i="25"/>
  <c r="E25" i="25" s="1"/>
  <c r="E16" i="24"/>
  <c r="E25" i="24" s="1"/>
  <c r="E16" i="22"/>
  <c r="E25" i="22" s="1"/>
  <c r="E16" i="21"/>
  <c r="E25" i="21" s="1"/>
  <c r="E23" i="20"/>
  <c r="E26" i="20" s="1"/>
  <c r="E16" i="20"/>
  <c r="E25" i="20" s="1"/>
  <c r="E16" i="18"/>
  <c r="E16" i="17"/>
  <c r="E16" i="16"/>
  <c r="E16" i="15"/>
  <c r="E16" i="14"/>
  <c r="E16" i="13"/>
  <c r="E25" i="13" s="1"/>
  <c r="E16" i="11"/>
  <c r="E25" i="11" s="1"/>
  <c r="E16" i="9"/>
  <c r="E25" i="9" s="1"/>
  <c r="E16" i="8"/>
  <c r="E25" i="8" s="1"/>
  <c r="L12" i="7"/>
  <c r="E16" i="7"/>
  <c r="E25" i="7" s="1"/>
  <c r="E16" i="6"/>
  <c r="E25" i="6" s="1"/>
  <c r="E23" i="33"/>
  <c r="E23" i="32"/>
  <c r="E15" i="32"/>
  <c r="E16" i="32" s="1"/>
  <c r="E23" i="31"/>
  <c r="E23" i="30"/>
  <c r="E26" i="29"/>
  <c r="E15" i="29"/>
  <c r="E16" i="29" s="1"/>
  <c r="E23" i="28"/>
  <c r="E23" i="27"/>
  <c r="E15" i="27"/>
  <c r="E16" i="27" s="1"/>
  <c r="E23" i="26"/>
  <c r="E23" i="25"/>
  <c r="E23" i="24"/>
  <c r="E23" i="23"/>
  <c r="E14" i="23"/>
  <c r="E16" i="23" s="1"/>
  <c r="E23" i="22"/>
  <c r="E23" i="21"/>
  <c r="E15" i="19"/>
  <c r="E16" i="19" s="1"/>
  <c r="E18" i="19"/>
  <c r="E23" i="19" s="1"/>
  <c r="E23" i="18"/>
  <c r="E25" i="18"/>
  <c r="E25" i="17"/>
  <c r="E23" i="17"/>
  <c r="E25" i="16"/>
  <c r="E23" i="16"/>
  <c r="E25" i="15"/>
  <c r="E23" i="15"/>
  <c r="E25" i="14"/>
  <c r="E23" i="14"/>
  <c r="E23" i="13"/>
  <c r="E23" i="12"/>
  <c r="E14" i="12"/>
  <c r="E16" i="12" s="1"/>
  <c r="E23" i="11"/>
  <c r="E23" i="10"/>
  <c r="E23" i="9"/>
  <c r="E23" i="8"/>
  <c r="J27" i="7"/>
  <c r="I27" i="7" s="1"/>
  <c r="L27" i="7"/>
  <c r="K27" i="7" s="1"/>
  <c r="E18" i="7"/>
  <c r="E23" i="7" s="1"/>
  <c r="E23" i="6"/>
  <c r="E12" i="20" l="1"/>
  <c r="D23" i="20" s="1"/>
  <c r="E12" i="33"/>
  <c r="D16" i="33" s="1"/>
  <c r="E26" i="33"/>
  <c r="E27" i="33"/>
  <c r="D27" i="33" s="1"/>
  <c r="E25" i="32"/>
  <c r="E12" i="32"/>
  <c r="D16" i="32" s="1"/>
  <c r="D23" i="32"/>
  <c r="E26" i="32"/>
  <c r="E12" i="31"/>
  <c r="D16" i="31" s="1"/>
  <c r="E26" i="31"/>
  <c r="E27" i="31" s="1"/>
  <c r="D27" i="31" s="1"/>
  <c r="E12" i="30"/>
  <c r="D16" i="30" s="1"/>
  <c r="E26" i="30"/>
  <c r="E27" i="30" s="1"/>
  <c r="D27" i="30" s="1"/>
  <c r="E25" i="29"/>
  <c r="E27" i="29" s="1"/>
  <c r="D27" i="29" s="1"/>
  <c r="E12" i="29"/>
  <c r="D23" i="29" s="1"/>
  <c r="E12" i="28"/>
  <c r="D16" i="28" s="1"/>
  <c r="E26" i="28"/>
  <c r="E27" i="28" s="1"/>
  <c r="D27" i="28" s="1"/>
  <c r="E25" i="27"/>
  <c r="E12" i="27"/>
  <c r="D16" i="27" s="1"/>
  <c r="E26" i="27"/>
  <c r="E12" i="26"/>
  <c r="D16" i="26" s="1"/>
  <c r="E26" i="26"/>
  <c r="E27" i="26"/>
  <c r="D27" i="26" s="1"/>
  <c r="E12" i="25"/>
  <c r="D16" i="25" s="1"/>
  <c r="E26" i="25"/>
  <c r="E27" i="25" s="1"/>
  <c r="D27" i="25" s="1"/>
  <c r="E12" i="24"/>
  <c r="D16" i="24" s="1"/>
  <c r="E26" i="24"/>
  <c r="E27" i="24" s="1"/>
  <c r="D27" i="24" s="1"/>
  <c r="E25" i="23"/>
  <c r="E12" i="23"/>
  <c r="D16" i="23" s="1"/>
  <c r="E26" i="23"/>
  <c r="E12" i="22"/>
  <c r="D16" i="22" s="1"/>
  <c r="E26" i="22"/>
  <c r="E27" i="22" s="1"/>
  <c r="D27" i="22" s="1"/>
  <c r="E12" i="21"/>
  <c r="D16" i="21" s="1"/>
  <c r="E26" i="21"/>
  <c r="E27" i="21"/>
  <c r="D27" i="21" s="1"/>
  <c r="D16" i="20"/>
  <c r="E27" i="20"/>
  <c r="D27" i="20" s="1"/>
  <c r="E12" i="19"/>
  <c r="D23" i="19" s="1"/>
  <c r="E26" i="19"/>
  <c r="D16" i="19"/>
  <c r="E25" i="19"/>
  <c r="E12" i="18"/>
  <c r="D16" i="18" s="1"/>
  <c r="E26" i="18"/>
  <c r="E27" i="18" s="1"/>
  <c r="D27" i="18" s="1"/>
  <c r="E12" i="17"/>
  <c r="D16" i="17" s="1"/>
  <c r="E26" i="17"/>
  <c r="E27" i="17" s="1"/>
  <c r="D27" i="17" s="1"/>
  <c r="E12" i="16"/>
  <c r="D16" i="16" s="1"/>
  <c r="D23" i="16"/>
  <c r="E26" i="16"/>
  <c r="E27" i="16" s="1"/>
  <c r="D27" i="16" s="1"/>
  <c r="E12" i="15"/>
  <c r="D16" i="15" s="1"/>
  <c r="E26" i="15"/>
  <c r="E27" i="15" s="1"/>
  <c r="D27" i="15" s="1"/>
  <c r="E12" i="14"/>
  <c r="D16" i="14" s="1"/>
  <c r="E26" i="14"/>
  <c r="E27" i="14"/>
  <c r="D27" i="14" s="1"/>
  <c r="E26" i="13"/>
  <c r="E12" i="13"/>
  <c r="D16" i="13" s="1"/>
  <c r="E27" i="13"/>
  <c r="D27" i="13" s="1"/>
  <c r="E25" i="12"/>
  <c r="E26" i="12"/>
  <c r="E12" i="12"/>
  <c r="D16" i="12" s="1"/>
  <c r="E26" i="11"/>
  <c r="E27" i="11" s="1"/>
  <c r="D27" i="11" s="1"/>
  <c r="E12" i="11"/>
  <c r="D16" i="11" s="1"/>
  <c r="E26" i="10"/>
  <c r="E12" i="10"/>
  <c r="D16" i="10" s="1"/>
  <c r="E27" i="10"/>
  <c r="D27" i="10" s="1"/>
  <c r="E12" i="9"/>
  <c r="D16" i="9" s="1"/>
  <c r="E26" i="9"/>
  <c r="E27" i="9" s="1"/>
  <c r="D27" i="9" s="1"/>
  <c r="E12" i="8"/>
  <c r="D16" i="8" s="1"/>
  <c r="E26" i="8"/>
  <c r="E27" i="8" s="1"/>
  <c r="D27" i="8" s="1"/>
  <c r="E26" i="7"/>
  <c r="E12" i="7"/>
  <c r="D16" i="7" s="1"/>
  <c r="E27" i="7"/>
  <c r="D27" i="7" s="1"/>
  <c r="E12" i="6"/>
  <c r="D16" i="6" s="1"/>
  <c r="E26" i="6"/>
  <c r="E27" i="6"/>
  <c r="D27" i="6" s="1"/>
  <c r="D23" i="21" l="1"/>
  <c r="D23" i="23"/>
  <c r="D23" i="22"/>
  <c r="E27" i="19"/>
  <c r="D27" i="19" s="1"/>
  <c r="D23" i="17"/>
  <c r="D23" i="15"/>
  <c r="D23" i="12"/>
  <c r="D23" i="11"/>
  <c r="D23" i="6"/>
  <c r="D23" i="33"/>
  <c r="E27" i="32"/>
  <c r="D27" i="32" s="1"/>
  <c r="D23" i="31"/>
  <c r="D23" i="30"/>
  <c r="D16" i="29"/>
  <c r="D23" i="28"/>
  <c r="D23" i="27"/>
  <c r="E27" i="27"/>
  <c r="D27" i="27" s="1"/>
  <c r="D23" i="26"/>
  <c r="D23" i="25"/>
  <c r="D23" i="24"/>
  <c r="E27" i="23"/>
  <c r="D27" i="23" s="1"/>
  <c r="D23" i="18"/>
  <c r="D23" i="14"/>
  <c r="D23" i="13"/>
  <c r="E27" i="12"/>
  <c r="D27" i="12" s="1"/>
  <c r="D23" i="10"/>
  <c r="D23" i="9"/>
  <c r="D23" i="8"/>
  <c r="D23" i="7"/>
  <c r="M23" i="5" l="1"/>
  <c r="K23" i="5"/>
  <c r="I23" i="5"/>
  <c r="G23" i="5"/>
  <c r="N22" i="5"/>
  <c r="L22" i="5"/>
  <c r="J22" i="5"/>
  <c r="H22" i="5"/>
  <c r="N21" i="5"/>
  <c r="L21" i="5"/>
  <c r="J21" i="5"/>
  <c r="H21" i="5"/>
  <c r="N20" i="5"/>
  <c r="L20" i="5"/>
  <c r="J20" i="5"/>
  <c r="H20" i="5"/>
  <c r="N19" i="5"/>
  <c r="L19" i="5"/>
  <c r="J19" i="5"/>
  <c r="H19" i="5"/>
  <c r="N18" i="5"/>
  <c r="L18" i="5"/>
  <c r="J18" i="5"/>
  <c r="H18" i="5"/>
  <c r="N17" i="5"/>
  <c r="L17" i="5"/>
  <c r="J17" i="5"/>
  <c r="H17" i="5"/>
  <c r="M16" i="5"/>
  <c r="K16" i="5"/>
  <c r="I16" i="5"/>
  <c r="G16" i="5"/>
  <c r="N15" i="5"/>
  <c r="L15" i="5"/>
  <c r="J15" i="5"/>
  <c r="H15" i="5"/>
  <c r="N14" i="5"/>
  <c r="L14" i="5"/>
  <c r="J14" i="5"/>
  <c r="H14" i="5"/>
  <c r="N13" i="5"/>
  <c r="L13" i="5"/>
  <c r="J13" i="5"/>
  <c r="H13" i="5"/>
  <c r="D12" i="5"/>
  <c r="L23" i="5" l="1"/>
  <c r="L26" i="5" s="1"/>
  <c r="E17" i="5"/>
  <c r="E15" i="5"/>
  <c r="E13" i="5"/>
  <c r="E18" i="5"/>
  <c r="H23" i="5"/>
  <c r="H26" i="5" s="1"/>
  <c r="N16" i="5"/>
  <c r="N25" i="5" s="1"/>
  <c r="E21" i="5"/>
  <c r="E14" i="5"/>
  <c r="E16" i="5" s="1"/>
  <c r="E25" i="5" s="1"/>
  <c r="J23" i="5"/>
  <c r="J26" i="5" s="1"/>
  <c r="E22" i="5"/>
  <c r="N23" i="5"/>
  <c r="E19" i="5"/>
  <c r="J16" i="5"/>
  <c r="H16" i="5"/>
  <c r="H25" i="5" s="1"/>
  <c r="L16" i="5"/>
  <c r="L25" i="5" s="1"/>
  <c r="L27" i="5" s="1"/>
  <c r="K27" i="5" s="1"/>
  <c r="E23" i="5"/>
  <c r="E26" i="5" s="1"/>
  <c r="H12" i="5"/>
  <c r="L12" i="5" l="1"/>
  <c r="J12" i="5"/>
  <c r="J25" i="5"/>
  <c r="N12" i="5"/>
  <c r="N26" i="5"/>
  <c r="N27" i="5" s="1"/>
  <c r="M27" i="5" s="1"/>
  <c r="H27" i="5"/>
  <c r="G27" i="5" s="1"/>
  <c r="J27" i="5"/>
  <c r="I27" i="5" s="1"/>
  <c r="E27" i="5"/>
  <c r="D27" i="5" s="1"/>
  <c r="E12" i="5"/>
  <c r="D16" i="5" s="1"/>
  <c r="D23" i="5" l="1"/>
</calcChain>
</file>

<file path=xl/sharedStrings.xml><?xml version="1.0" encoding="utf-8"?>
<sst xmlns="http://schemas.openxmlformats.org/spreadsheetml/2006/main" count="1131" uniqueCount="57">
  <si>
    <t>Taux</t>
  </si>
  <si>
    <t>Montant HT</t>
  </si>
  <si>
    <t>COTRAITANT n°1</t>
  </si>
  <si>
    <t>COTRAITANT n°2</t>
  </si>
  <si>
    <t>COTRAITANT n°3</t>
  </si>
  <si>
    <t>COTRAITANT n°4</t>
  </si>
  <si>
    <t>APS</t>
  </si>
  <si>
    <t>PRO</t>
  </si>
  <si>
    <t>AMT 1 &amp; 2</t>
  </si>
  <si>
    <t>SOUS-TOTAL TRANCHE FERME</t>
  </si>
  <si>
    <t>SOUS-TOTAL TRANCHE CONDITIONNELLE</t>
  </si>
  <si>
    <t>Architecte (mandataire)</t>
  </si>
  <si>
    <t>Estimation financière des travaux</t>
  </si>
  <si>
    <t>1. Etudes (maximum 50% de la mission)</t>
  </si>
  <si>
    <t>2. Travaux (minimum 50% de la mission)</t>
  </si>
  <si>
    <t>Total Groupement</t>
  </si>
  <si>
    <t>TOTAL GENERAL</t>
  </si>
  <si>
    <t>FORFAIT / MISSION</t>
  </si>
  <si>
    <r>
      <t xml:space="preserve">FORFAIT </t>
    </r>
    <r>
      <rPr>
        <b/>
        <sz val="9"/>
        <color theme="5"/>
        <rFont val="Calibri"/>
        <family val="2"/>
        <scheme val="minor"/>
      </rPr>
      <t>MISSION DE BASE</t>
    </r>
  </si>
  <si>
    <t>VISA</t>
  </si>
  <si>
    <t>DET</t>
  </si>
  <si>
    <t>AOR ( DOE - CONF)</t>
  </si>
  <si>
    <t>AOR (PA minimum 10% du montant total)</t>
  </si>
  <si>
    <t>EDL</t>
  </si>
  <si>
    <t>Adaptabilité du parc locatif du FCH au PMR</t>
  </si>
  <si>
    <t xml:space="preserve">Marché de maîtrise d'œuvre - Pièce n°3 Décomposition de la Rémunération résidence Calédonia Est </t>
  </si>
  <si>
    <t>Marché de maîtrise d'œuvre - Pièce n°3 Décomposition de la Rémunération résidence Barrau</t>
  </si>
  <si>
    <t>Marché de maîtrise d'œuvre - Pièce n°3 Décomposition de la Rémunération résidence Caramboles</t>
  </si>
  <si>
    <t>Marché de maîtrise d'œuvre - Pièce n°3 Décomposition de la Rémunération résidence Kaméré 6</t>
  </si>
  <si>
    <t>Marché de maîtrise d'œuvre - Pièce n°3 Décomposition de la Rémunération résidence Saint-Charles</t>
  </si>
  <si>
    <t>Marché de maîtrise d'œuvre - Pièce n°3 Décomposition de la Rémunération résidence Timanu</t>
  </si>
  <si>
    <t>Marché de maîtrise d'œuvre - Pièce n°3 Décomposition de la Rémunération résidence Moné</t>
  </si>
  <si>
    <t>Marché de maîtrise d'œuvre - Pièce n°3 Décomposition de la Rémunération résidence Les Jardins d'Auteuil</t>
  </si>
  <si>
    <t>Marché de maîtrise d'œuvre - Pièce n°3 Décomposition de la Rémunération résidence Mozart</t>
  </si>
  <si>
    <t>Marché de maîtrise d'œuvre - Pièce n°3 Décomposition de la Rémunération résidence Vivaldi 1</t>
  </si>
  <si>
    <t>Marché de maîtrise d'œuvre - Pièce n°3 Décomposition de la Rémunération résidence Schubert</t>
  </si>
  <si>
    <t>Marché de maîtrise d'œuvre - Pièce n°3 Décomposition de la Rémunération résidence Twin Peaks</t>
  </si>
  <si>
    <t>Marché de maîtrise d'œuvre - Pièce n°3 Décomposition de la Rémunération résidence Attaléa</t>
  </si>
  <si>
    <t>Marché de maîtrise d'œuvre - Pièce n°3 Décomposition de la Rémunération résidence Copernicia</t>
  </si>
  <si>
    <t>Marché de maîtrise d'œuvre - Pièce n°3 Décomposition de la Rémunération résidence Les Cycas</t>
  </si>
  <si>
    <t>Marché de maîtrise d'œuvre - Pièce n°3 Décomposition de la Rémunération résidence Kentia</t>
  </si>
  <si>
    <t>Marché de maîtrise d'œuvre - Pièce n°3 Décomposition de la Rémunération résidence Charpentier 1</t>
  </si>
  <si>
    <t>Marché de maîtrise d'œuvre - Pièce n°3 Décomposition de la Rémunération résidence Charpentier 2</t>
  </si>
  <si>
    <t>Marché de maîtrise d'œuvre - Pièce n°3 Décomposition de la Rémunération résidence Nouré</t>
  </si>
  <si>
    <t>Marché de maîtrise d'œuvre - Pièce n°3 Décomposition de la Rémunération résidence Terrasse du lagon</t>
  </si>
  <si>
    <t>Marché de maîtrise d'œuvre - Pièce n°3 Décomposition de la Rémunération résidence Nétéa</t>
  </si>
  <si>
    <t>Marché de maîtrise d'œuvre - Pièce n°3 Décomposition de la Rémunération résidence Arboréa</t>
  </si>
  <si>
    <t>Marché de maîtrise d'œuvre - Pièce n°3 Décomposition de la Rémunération résidence Les villas du Mont-Mou</t>
  </si>
  <si>
    <t>Marché de maîtrise d'œuvre - Pièce n°3 Décomposition de la Rémunération résidence Pwodawhuup</t>
  </si>
  <si>
    <t>Marché de maîtrise d'œuvre - Pièce n°3 Décomposition de la Rémunération résidence Elo</t>
  </si>
  <si>
    <t>Marché de maîtrise d'œuvre - Pièce n°3 Décomposition de la Rémunération résidence Amborella</t>
  </si>
  <si>
    <t>Marché de maîtrise d'œuvre - Pièce n°3 Décomposition de la Rémunération résidence Premma</t>
  </si>
  <si>
    <t>Marché de maîtrise d'œuvre - Pièce n°3 Décomposition de la Rémunération résidence Gou Me Wee</t>
  </si>
  <si>
    <t>Marché de maîtrise d'œuvre - Pièce n°3 Décomposition de la Rémunération résidence Viannenc</t>
  </si>
  <si>
    <t>APD - PC</t>
  </si>
  <si>
    <t>BET accessibilité</t>
  </si>
  <si>
    <t>BET Fluides / Electricité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</si>
</sst>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€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5"/>
      <name val="Calibri"/>
      <family val="2"/>
      <scheme val="minor"/>
    </font>
    <font>
      <b/>
      <sz val="9"/>
      <color theme="5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4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4"/>
      <name val="Calibri"/>
      <family val="2"/>
      <scheme val="minor"/>
    </font>
    <font>
      <b/>
      <i/>
      <sz val="18"/>
      <color theme="5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theme="5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7"/>
      <color theme="5"/>
      <name val="Calibri"/>
      <family val="2"/>
      <scheme val="minor"/>
    </font>
    <font>
      <b/>
      <i/>
      <sz val="9"/>
      <name val="Calibri"/>
      <family val="2"/>
      <scheme val="minor"/>
    </font>
    <font>
      <b/>
      <i/>
      <sz val="11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sz val="7"/>
      <name val="Calibri"/>
      <family val="2"/>
      <scheme val="minor"/>
    </font>
    <font>
      <b/>
      <i/>
      <sz val="7"/>
      <name val="Calibri"/>
      <family val="2"/>
      <scheme val="minor"/>
    </font>
    <font>
      <b/>
      <sz val="14"/>
      <color theme="4"/>
      <name val="Calibri"/>
      <family val="2"/>
      <scheme val="minor"/>
    </font>
    <font>
      <b/>
      <i/>
      <sz val="14"/>
      <color theme="5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9" fontId="0" fillId="0" borderId="0" xfId="0" applyNumberFormat="1"/>
    <xf numFmtId="0" fontId="9" fillId="0" borderId="0" xfId="0" applyFont="1"/>
    <xf numFmtId="0" fontId="12" fillId="0" borderId="0" xfId="0" applyFont="1"/>
    <xf numFmtId="0" fontId="12" fillId="0" borderId="0" xfId="0" applyFont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9" fontId="8" fillId="0" borderId="7" xfId="0" applyNumberFormat="1" applyFont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9" fontId="3" fillId="0" borderId="0" xfId="0" applyNumberFormat="1" applyFont="1" applyFill="1" applyBorder="1" applyAlignment="1">
      <alignment vertical="center"/>
    </xf>
    <xf numFmtId="10" fontId="8" fillId="0" borderId="7" xfId="0" applyNumberFormat="1" applyFont="1" applyBorder="1" applyAlignment="1">
      <alignment vertical="center"/>
    </xf>
    <xf numFmtId="10" fontId="3" fillId="0" borderId="0" xfId="0" applyNumberFormat="1" applyFont="1" applyFill="1" applyBorder="1" applyAlignment="1">
      <alignment vertical="center"/>
    </xf>
    <xf numFmtId="0" fontId="15" fillId="0" borderId="0" xfId="0" applyFont="1" applyAlignment="1">
      <alignment vertical="center" textRotation="90" wrapText="1"/>
    </xf>
    <xf numFmtId="0" fontId="10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164" fontId="8" fillId="0" borderId="0" xfId="0" applyNumberFormat="1" applyFont="1" applyBorder="1" applyAlignment="1">
      <alignment vertical="center"/>
    </xf>
    <xf numFmtId="9" fontId="6" fillId="0" borderId="0" xfId="0" applyNumberFormat="1" applyFont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64" fontId="16" fillId="0" borderId="7" xfId="0" applyNumberFormat="1" applyFont="1" applyBorder="1" applyAlignment="1">
      <alignment vertical="center"/>
    </xf>
    <xf numFmtId="9" fontId="17" fillId="0" borderId="0" xfId="0" applyNumberFormat="1" applyFont="1"/>
    <xf numFmtId="9" fontId="16" fillId="0" borderId="7" xfId="0" applyNumberFormat="1" applyFont="1" applyBorder="1" applyAlignment="1">
      <alignment vertical="center"/>
    </xf>
    <xf numFmtId="164" fontId="16" fillId="0" borderId="0" xfId="0" applyNumberFormat="1" applyFont="1" applyFill="1" applyBorder="1" applyAlignment="1">
      <alignment vertical="center"/>
    </xf>
    <xf numFmtId="0" fontId="17" fillId="0" borderId="0" xfId="0" applyFont="1"/>
    <xf numFmtId="164" fontId="18" fillId="0" borderId="7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/>
    <xf numFmtId="0" fontId="8" fillId="0" borderId="0" xfId="0" applyFont="1" applyBorder="1" applyAlignment="1">
      <alignment horizontal="center" vertical="center"/>
    </xf>
    <xf numFmtId="9" fontId="3" fillId="0" borderId="0" xfId="0" applyNumberFormat="1" applyFont="1" applyBorder="1" applyAlignment="1">
      <alignment vertical="center"/>
    </xf>
    <xf numFmtId="10" fontId="4" fillId="0" borderId="0" xfId="0" applyNumberFormat="1" applyFont="1" applyBorder="1" applyAlignment="1">
      <alignment vertical="center"/>
    </xf>
    <xf numFmtId="9" fontId="1" fillId="0" borderId="0" xfId="0" applyNumberFormat="1" applyFont="1" applyBorder="1"/>
    <xf numFmtId="10" fontId="8" fillId="0" borderId="0" xfId="0" applyNumberFormat="1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0" fontId="16" fillId="0" borderId="7" xfId="0" applyFont="1" applyFill="1" applyBorder="1" applyAlignment="1">
      <alignment vertical="center"/>
    </xf>
    <xf numFmtId="0" fontId="14" fillId="0" borderId="0" xfId="0" applyFont="1"/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7" xfId="0" applyFont="1" applyFill="1" applyBorder="1" applyAlignment="1">
      <alignment horizontal="center" vertical="center"/>
    </xf>
    <xf numFmtId="164" fontId="6" fillId="0" borderId="7" xfId="0" applyNumberFormat="1" applyFont="1" applyBorder="1" applyAlignment="1">
      <alignment horizontal="right" vertical="center"/>
    </xf>
    <xf numFmtId="10" fontId="6" fillId="0" borderId="7" xfId="0" applyNumberFormat="1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164" fontId="6" fillId="0" borderId="7" xfId="0" applyNumberFormat="1" applyFont="1" applyBorder="1" applyAlignment="1">
      <alignment vertical="center"/>
    </xf>
    <xf numFmtId="164" fontId="6" fillId="0" borderId="7" xfId="0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center" vertical="center" textRotation="90" wrapText="1"/>
    </xf>
    <xf numFmtId="0" fontId="20" fillId="0" borderId="0" xfId="0" applyFont="1" applyAlignment="1">
      <alignment vertical="center" textRotation="90" wrapText="1"/>
    </xf>
    <xf numFmtId="0" fontId="20" fillId="0" borderId="0" xfId="0" applyFont="1" applyBorder="1" applyAlignment="1">
      <alignment vertical="center" textRotation="90" wrapText="1"/>
    </xf>
    <xf numFmtId="9" fontId="20" fillId="0" borderId="0" xfId="0" applyNumberFormat="1" applyFont="1" applyBorder="1" applyAlignment="1">
      <alignment vertical="center" textRotation="90" wrapText="1"/>
    </xf>
    <xf numFmtId="0" fontId="6" fillId="0" borderId="7" xfId="0" applyFont="1" applyBorder="1" applyAlignment="1">
      <alignment vertical="center"/>
    </xf>
    <xf numFmtId="0" fontId="21" fillId="0" borderId="0" xfId="0" applyFont="1" applyAlignment="1">
      <alignment vertical="center" textRotation="90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10" fontId="6" fillId="0" borderId="1" xfId="0" applyNumberFormat="1" applyFont="1" applyBorder="1" applyAlignment="1">
      <alignment horizontal="center" vertical="center"/>
    </xf>
    <xf numFmtId="164" fontId="6" fillId="0" borderId="2" xfId="0" applyNumberFormat="1" applyFont="1" applyFill="1" applyBorder="1" applyAlignment="1">
      <alignment vertical="center"/>
    </xf>
    <xf numFmtId="10" fontId="18" fillId="0" borderId="3" xfId="0" applyNumberFormat="1" applyFont="1" applyBorder="1" applyAlignment="1">
      <alignment vertical="center"/>
    </xf>
    <xf numFmtId="164" fontId="18" fillId="0" borderId="4" xfId="0" applyNumberFormat="1" applyFont="1" applyBorder="1" applyAlignment="1">
      <alignment vertical="center"/>
    </xf>
    <xf numFmtId="10" fontId="16" fillId="0" borderId="3" xfId="0" applyNumberFormat="1" applyFont="1" applyBorder="1" applyAlignment="1">
      <alignment vertical="center"/>
    </xf>
    <xf numFmtId="164" fontId="16" fillId="0" borderId="4" xfId="0" applyNumberFormat="1" applyFont="1" applyBorder="1" applyAlignment="1">
      <alignment vertical="center"/>
    </xf>
    <xf numFmtId="10" fontId="16" fillId="0" borderId="5" xfId="0" applyNumberFormat="1" applyFont="1" applyBorder="1" applyAlignment="1">
      <alignment vertical="center"/>
    </xf>
    <xf numFmtId="164" fontId="16" fillId="0" borderId="6" xfId="0" applyNumberFormat="1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64" fontId="16" fillId="0" borderId="2" xfId="0" applyNumberFormat="1" applyFont="1" applyBorder="1" applyAlignment="1">
      <alignment vertical="center"/>
    </xf>
    <xf numFmtId="0" fontId="16" fillId="0" borderId="3" xfId="0" applyFont="1" applyBorder="1" applyAlignment="1">
      <alignment vertical="center"/>
    </xf>
    <xf numFmtId="10" fontId="6" fillId="0" borderId="5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382250" y="57150"/>
          <a:ext cx="1728000" cy="17418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6833D3B-6FE4-4C8D-B4D5-53A72F2062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7F8F35-8939-4A0C-9FE9-06135CAE1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5477845-F01E-4759-AD57-949E7E6C0F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AF1C467-1B5B-424D-ACAB-956275F75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7A4A15D-F0E5-4EB8-881C-AD5995650A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639B69D-6F35-4A97-B96F-16D1225CF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7563EAB-7C4B-4ACB-BC8E-99DC90F00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ECA089C-23BF-4AAF-A9D3-713F089FE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04B0C09-77A6-430E-8639-6DC4CB669A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BA26D57-A60E-4DED-B47B-32985C2498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A7E29FF-CAFF-4451-931A-9D8FBAA71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4640766-4277-468C-9A95-126994229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D57A1ED-977E-4674-9CAF-51EB5B6D9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44A8D815-0241-41A8-A036-070C707A9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6D2E29A-AB44-4475-AFC8-B30A70720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042BB95-A709-4F8B-A737-11E8D939A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79CC0C9-F6E3-4895-A7BA-83450D200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56753E8-6428-4570-BF17-8B9A43A021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FAC4BB-F560-47C2-9974-E2A1B0CF56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5E7F467-BDCE-4EDC-9D6C-6CFC8FE03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65926C6-5A0A-49C0-ADC2-2FAF65D321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F154B2C-6789-40AE-853C-04D7D0960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D6941BD-8F8F-4D2E-A26D-B486F74CBA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550298A-95DB-4C7A-A874-6009EBBEA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3296CF8-66A6-473F-B89C-35DBBABAE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72EBF1F-D681-43C8-97BF-FE9C9A8170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B9CD52FE-087F-4BE1-B1D4-DCF0930F5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0</xdr:row>
      <xdr:rowOff>57150</xdr:rowOff>
    </xdr:from>
    <xdr:to>
      <xdr:col>16</xdr:col>
      <xdr:colOff>213525</xdr:colOff>
      <xdr:row>6</xdr:row>
      <xdr:rowOff>179749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2BFC6CB-5513-4A24-8807-12AF5EB6D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3775" y="57150"/>
          <a:ext cx="1832775" cy="17418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showRuler="0" view="pageLayout" topLeftCell="A3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25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9:A23"/>
    <mergeCell ref="A13:A18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24DF6-C2C0-46AE-879F-1671D6B4E957}">
  <sheetPr>
    <pageSetUpPr fitToPage="1"/>
  </sheetPr>
  <dimension ref="A1:P27"/>
  <sheetViews>
    <sheetView showRuler="0" view="pageLayout" topLeftCell="A4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26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40212-4530-435F-ADF5-AADF72035292}">
  <sheetPr>
    <pageSetUpPr fitToPage="1"/>
  </sheetPr>
  <dimension ref="A1:P27"/>
  <sheetViews>
    <sheetView showRuler="0" view="pageLayout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27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EBFCB-4D06-4866-BD30-1614DDB60887}">
  <sheetPr>
    <pageSetUpPr fitToPage="1"/>
  </sheetPr>
  <dimension ref="A1:P27"/>
  <sheetViews>
    <sheetView showRuler="0" view="pageLayout" topLeftCell="A2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28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03C1-9571-431A-8D99-9401B298F14B}">
  <sheetPr>
    <pageSetUpPr fitToPage="1"/>
  </sheetPr>
  <dimension ref="A1:P27"/>
  <sheetViews>
    <sheetView showRuler="0" view="pageLayout" topLeftCell="A4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29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7CEEB-12EA-418E-ADB2-73AD56C6DD7B}">
  <sheetPr>
    <pageSetUpPr fitToPage="1"/>
  </sheetPr>
  <dimension ref="A1:P27"/>
  <sheetViews>
    <sheetView showRuler="0" view="pageLayout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30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10C85-A826-4859-B011-31F8554732BD}">
  <sheetPr>
    <pageSetUpPr fitToPage="1"/>
  </sheetPr>
  <dimension ref="A1:P27"/>
  <sheetViews>
    <sheetView showRuler="0" view="pageLayout" topLeftCell="A2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31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BF5E7-FD3A-4547-917E-C8E8598F3B60}">
  <sheetPr>
    <pageSetUpPr fitToPage="1"/>
  </sheetPr>
  <dimension ref="A1:P27"/>
  <sheetViews>
    <sheetView showRuler="0" view="pageLayout" topLeftCell="A4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32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0D60F-F4A9-4975-9650-5B5D9EA55638}">
  <sheetPr>
    <pageSetUpPr fitToPage="1"/>
  </sheetPr>
  <dimension ref="A1:P27"/>
  <sheetViews>
    <sheetView showRuler="0" view="pageLayout" topLeftCell="A4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33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C9153-B688-4B63-91BD-352899D7DF6A}">
  <sheetPr>
    <pageSetUpPr fitToPage="1"/>
  </sheetPr>
  <dimension ref="A1:P27"/>
  <sheetViews>
    <sheetView showRuler="0" view="pageLayout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34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F28280-060F-4CDD-8FDD-AB62EC7CE574}">
  <sheetPr>
    <pageSetUpPr fitToPage="1"/>
  </sheetPr>
  <dimension ref="A1:P27"/>
  <sheetViews>
    <sheetView showRuler="0" view="pageLayout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35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A9DB1-94ED-4BC9-9ACD-3DE8E9C4D7F4}">
  <sheetPr>
    <pageSetUpPr fitToPage="1"/>
  </sheetPr>
  <dimension ref="A1:P27"/>
  <sheetViews>
    <sheetView showRuler="0" view="pageLayout" topLeftCell="A4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36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1915E-41AE-4E88-A86B-48F5A1E38AC7}">
  <sheetPr>
    <pageSetUpPr fitToPage="1"/>
  </sheetPr>
  <dimension ref="A1:P27"/>
  <sheetViews>
    <sheetView showRuler="0" view="pageLayout" topLeftCell="A4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37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0B1AA-CA8F-46C7-90F9-B69BF716A014}">
  <sheetPr>
    <pageSetUpPr fitToPage="1"/>
  </sheetPr>
  <dimension ref="A1:P27"/>
  <sheetViews>
    <sheetView showRuler="0" view="pageLayout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38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ADBEA-22F2-4F2C-A30F-E8AA83C0F0DB}">
  <sheetPr>
    <pageSetUpPr fitToPage="1"/>
  </sheetPr>
  <dimension ref="A1:P27"/>
  <sheetViews>
    <sheetView showRuler="0" view="pageLayout" topLeftCell="A4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39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B531A-AFF2-44FC-9DD1-90FA9EFC7CA5}">
  <sheetPr>
    <pageSetUpPr fitToPage="1"/>
  </sheetPr>
  <dimension ref="A1:P27"/>
  <sheetViews>
    <sheetView showRuler="0" view="pageLayout" topLeftCell="A4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40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3D785-F4BC-4771-BC5B-05067F287BAE}">
  <sheetPr>
    <pageSetUpPr fitToPage="1"/>
  </sheetPr>
  <dimension ref="A1:P27"/>
  <sheetViews>
    <sheetView showRuler="0" view="pageLayout" topLeftCell="A4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41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B6737-2040-4A77-B077-2C9FA8119AF7}">
  <sheetPr>
    <pageSetUpPr fitToPage="1"/>
  </sheetPr>
  <dimension ref="A1:P27"/>
  <sheetViews>
    <sheetView showRuler="0" view="pageLayout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42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0D07-4C72-45B9-8DED-BBAECA95A6A9}">
  <sheetPr>
    <pageSetUpPr fitToPage="1"/>
  </sheetPr>
  <dimension ref="A1:P27"/>
  <sheetViews>
    <sheetView showRuler="0" view="pageLayout" zoomScaleNormal="100" workbookViewId="0">
      <selection activeCell="E5" sqref="E5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43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B6377-9DA4-4505-8994-0FFA62983EDE}">
  <sheetPr>
    <pageSetUpPr fitToPage="1"/>
  </sheetPr>
  <dimension ref="A1:P27"/>
  <sheetViews>
    <sheetView tabSelected="1" showRuler="0" view="pageLayout" topLeftCell="A4" zoomScaleNormal="100" workbookViewId="0">
      <selection activeCell="E31" sqref="E31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44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/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0</v>
      </c>
      <c r="I12" s="24">
        <v>0.01</v>
      </c>
      <c r="J12" s="53">
        <f>SUM(J16,J23)</f>
        <v>0</v>
      </c>
      <c r="K12" s="24">
        <v>0.01</v>
      </c>
      <c r="L12" s="57">
        <f>SUM(L23,L16)</f>
        <v>0</v>
      </c>
      <c r="M12" s="24">
        <v>0.01</v>
      </c>
      <c r="N12" s="57">
        <f>SUM(N23,N16)</f>
        <v>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0</v>
      </c>
      <c r="I13" s="20">
        <v>0.05</v>
      </c>
      <c r="J13" s="37">
        <f>E5*I13*I12</f>
        <v>0</v>
      </c>
      <c r="K13" s="20">
        <v>0.05</v>
      </c>
      <c r="L13" s="37">
        <f>E5*K12*K13</f>
        <v>0</v>
      </c>
      <c r="M13" s="20">
        <v>0.05</v>
      </c>
      <c r="N13" s="37">
        <f>E5*M13*M12</f>
        <v>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0</v>
      </c>
      <c r="I14" s="20">
        <v>0.15</v>
      </c>
      <c r="J14" s="37">
        <f>E5*I14*I12</f>
        <v>0</v>
      </c>
      <c r="K14" s="20">
        <v>0.15</v>
      </c>
      <c r="L14" s="37">
        <f>E5*K12*K14</f>
        <v>0</v>
      </c>
      <c r="M14" s="20">
        <v>0.15</v>
      </c>
      <c r="N14" s="37">
        <f>E5*M12*M14</f>
        <v>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0</v>
      </c>
      <c r="I15" s="20">
        <v>0.15</v>
      </c>
      <c r="J15" s="37">
        <f>E5*I15*I12</f>
        <v>0</v>
      </c>
      <c r="K15" s="20">
        <v>0.15</v>
      </c>
      <c r="L15" s="37">
        <f>E5*K12*K15</f>
        <v>0</v>
      </c>
      <c r="M15" s="20">
        <v>0.15</v>
      </c>
      <c r="N15" s="37">
        <f>E5*M12*M15</f>
        <v>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0</v>
      </c>
      <c r="I16" s="34">
        <f t="shared" si="0"/>
        <v>0.35</v>
      </c>
      <c r="J16" s="32">
        <f t="shared" si="0"/>
        <v>0</v>
      </c>
      <c r="K16" s="34">
        <f t="shared" si="0"/>
        <v>0.35</v>
      </c>
      <c r="L16" s="32">
        <f t="shared" si="0"/>
        <v>0</v>
      </c>
      <c r="M16" s="34">
        <f t="shared" si="0"/>
        <v>0.35</v>
      </c>
      <c r="N16" s="32">
        <f t="shared" si="0"/>
        <v>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0</v>
      </c>
      <c r="I17" s="20">
        <v>0.1</v>
      </c>
      <c r="J17" s="37">
        <f>E5*I17*I12</f>
        <v>0</v>
      </c>
      <c r="K17" s="20">
        <v>0.1</v>
      </c>
      <c r="L17" s="37">
        <f>E5*K12*K17</f>
        <v>0</v>
      </c>
      <c r="M17" s="20">
        <v>0.1</v>
      </c>
      <c r="N17" s="37">
        <f>E5*M12*M17</f>
        <v>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0</v>
      </c>
      <c r="I18" s="20">
        <v>0.05</v>
      </c>
      <c r="J18" s="37">
        <f>E5*I18*I12</f>
        <v>0</v>
      </c>
      <c r="K18" s="20">
        <v>0.05</v>
      </c>
      <c r="L18" s="37">
        <f>E5*K12*K18</f>
        <v>0</v>
      </c>
      <c r="M18" s="20">
        <v>0.05</v>
      </c>
      <c r="N18" s="37">
        <f>E5*M12*M18</f>
        <v>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0</v>
      </c>
      <c r="I19" s="20">
        <v>0.02</v>
      </c>
      <c r="J19" s="37">
        <f>E5*I19*I12</f>
        <v>0</v>
      </c>
      <c r="K19" s="20">
        <v>0.02</v>
      </c>
      <c r="L19" s="37">
        <f>E5*K12*K19</f>
        <v>0</v>
      </c>
      <c r="M19" s="20">
        <v>0.02</v>
      </c>
      <c r="N19" s="37">
        <f>E5*M12*M19</f>
        <v>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0</v>
      </c>
      <c r="I20" s="20">
        <v>0.33</v>
      </c>
      <c r="J20" s="37">
        <f>E5*I12*I20</f>
        <v>0</v>
      </c>
      <c r="K20" s="20">
        <v>0.33</v>
      </c>
      <c r="L20" s="37">
        <f>E5*K12*K20</f>
        <v>0</v>
      </c>
      <c r="M20" s="20">
        <v>0.33</v>
      </c>
      <c r="N20" s="37">
        <f>E5*M12*M20</f>
        <v>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0</v>
      </c>
      <c r="I21" s="20">
        <v>0.05</v>
      </c>
      <c r="J21" s="37">
        <f>E5*I21*I12</f>
        <v>0</v>
      </c>
      <c r="K21" s="20">
        <v>0.05</v>
      </c>
      <c r="L21" s="37">
        <f>E5*K12*K21</f>
        <v>0</v>
      </c>
      <c r="M21" s="20">
        <v>0.05</v>
      </c>
      <c r="N21" s="37">
        <f>E5*M12*M21</f>
        <v>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0</v>
      </c>
      <c r="I22" s="20">
        <v>0.1</v>
      </c>
      <c r="J22" s="37">
        <f>E5*I22*I12</f>
        <v>0</v>
      </c>
      <c r="K22" s="20">
        <v>0.1</v>
      </c>
      <c r="L22" s="37">
        <f>E5*K12*K22</f>
        <v>0</v>
      </c>
      <c r="M22" s="20">
        <v>0.1</v>
      </c>
      <c r="N22" s="37">
        <f>E5*M12*M22</f>
        <v>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0</v>
      </c>
      <c r="I23" s="34">
        <f t="shared" si="1"/>
        <v>0.65</v>
      </c>
      <c r="J23" s="32">
        <f t="shared" si="1"/>
        <v>0</v>
      </c>
      <c r="K23" s="34">
        <f t="shared" si="1"/>
        <v>0.65</v>
      </c>
      <c r="L23" s="32">
        <f t="shared" si="1"/>
        <v>0</v>
      </c>
      <c r="M23" s="34">
        <f t="shared" si="1"/>
        <v>0.65</v>
      </c>
      <c r="N23" s="32">
        <f t="shared" si="1"/>
        <v>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0</v>
      </c>
      <c r="I25" s="55"/>
      <c r="J25" s="32">
        <f>SUM(J16,)</f>
        <v>0</v>
      </c>
      <c r="K25" s="55"/>
      <c r="L25" s="32">
        <f>SUM(L16,)</f>
        <v>0</v>
      </c>
      <c r="M25" s="55"/>
      <c r="N25" s="32">
        <f>SUM(N16,)</f>
        <v>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0</v>
      </c>
      <c r="I26" s="55"/>
      <c r="J26" s="32">
        <f>SUM(J23,)</f>
        <v>0</v>
      </c>
      <c r="K26" s="55"/>
      <c r="L26" s="32">
        <f>SUM(L23,)</f>
        <v>0</v>
      </c>
      <c r="M26" s="55"/>
      <c r="N26" s="32">
        <f>SUM(N23)</f>
        <v>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 t="e">
        <f>H27/E5</f>
        <v>#DIV/0!</v>
      </c>
      <c r="H27" s="56">
        <f>SUM(H25:H26)</f>
        <v>0</v>
      </c>
      <c r="I27" s="54" t="e">
        <f>J27/E5</f>
        <v>#DIV/0!</v>
      </c>
      <c r="J27" s="56">
        <f>SUM(J25:J26)</f>
        <v>0</v>
      </c>
      <c r="K27" s="54" t="e">
        <f>L27/E5</f>
        <v>#DIV/0!</v>
      </c>
      <c r="L27" s="56">
        <f>SUM(L25:L26)</f>
        <v>0</v>
      </c>
      <c r="M27" s="54" t="e">
        <f>N27/E5</f>
        <v>#DIV/0!</v>
      </c>
      <c r="N27" s="56">
        <f>SUM(N25:N26)</f>
        <v>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AB8E3-A134-4899-AF7B-D379EC28B20F}">
  <sheetPr>
    <pageSetUpPr fitToPage="1"/>
  </sheetPr>
  <dimension ref="A1:P27"/>
  <sheetViews>
    <sheetView showRuler="0" view="pageLayout" topLeftCell="A4" zoomScaleNormal="100" workbookViewId="0">
      <selection activeCell="E6" sqref="E6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45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>
        <v>230000000</v>
      </c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11500000</v>
      </c>
      <c r="I12" s="24">
        <v>0.01</v>
      </c>
      <c r="J12" s="53">
        <f>SUM(J16,J23)</f>
        <v>2300000</v>
      </c>
      <c r="K12" s="24">
        <v>0.01</v>
      </c>
      <c r="L12" s="57">
        <f>SUM(L23,L16)</f>
        <v>2300000</v>
      </c>
      <c r="M12" s="24">
        <v>0.01</v>
      </c>
      <c r="N12" s="57">
        <f>SUM(N23,N16)</f>
        <v>2300000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575000</v>
      </c>
      <c r="I13" s="20">
        <v>0.05</v>
      </c>
      <c r="J13" s="37">
        <f>E5*I13*I12</f>
        <v>115000</v>
      </c>
      <c r="K13" s="20">
        <v>0.05</v>
      </c>
      <c r="L13" s="37">
        <f>E5*K12*K13</f>
        <v>115000</v>
      </c>
      <c r="M13" s="20">
        <v>0.05</v>
      </c>
      <c r="N13" s="37">
        <f>E5*M13*M12</f>
        <v>115000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1725000</v>
      </c>
      <c r="I14" s="20">
        <v>0.15</v>
      </c>
      <c r="J14" s="37">
        <f>E5*I14*I12</f>
        <v>345000</v>
      </c>
      <c r="K14" s="20">
        <v>0.15</v>
      </c>
      <c r="L14" s="37">
        <f>E5*K12*K14</f>
        <v>345000</v>
      </c>
      <c r="M14" s="20">
        <v>0.15</v>
      </c>
      <c r="N14" s="37">
        <f>E5*M12*M14</f>
        <v>345000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1725000</v>
      </c>
      <c r="I15" s="20">
        <v>0.15</v>
      </c>
      <c r="J15" s="37">
        <f>E5*I15*I12</f>
        <v>345000</v>
      </c>
      <c r="K15" s="20">
        <v>0.15</v>
      </c>
      <c r="L15" s="37">
        <f>E5*K12*K15</f>
        <v>345000</v>
      </c>
      <c r="M15" s="20">
        <v>0.15</v>
      </c>
      <c r="N15" s="37">
        <f>E5*M12*M15</f>
        <v>345000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4025000</v>
      </c>
      <c r="I16" s="34">
        <f t="shared" si="0"/>
        <v>0.35</v>
      </c>
      <c r="J16" s="32">
        <f t="shared" si="0"/>
        <v>805000</v>
      </c>
      <c r="K16" s="34">
        <f t="shared" si="0"/>
        <v>0.35</v>
      </c>
      <c r="L16" s="32">
        <f t="shared" si="0"/>
        <v>805000</v>
      </c>
      <c r="M16" s="34">
        <f t="shared" si="0"/>
        <v>0.35</v>
      </c>
      <c r="N16" s="32">
        <f t="shared" si="0"/>
        <v>805000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1150000</v>
      </c>
      <c r="I17" s="20">
        <v>0.1</v>
      </c>
      <c r="J17" s="37">
        <f>E5*I17*I12</f>
        <v>230000</v>
      </c>
      <c r="K17" s="20">
        <v>0.1</v>
      </c>
      <c r="L17" s="37">
        <f>E5*K12*K17</f>
        <v>230000</v>
      </c>
      <c r="M17" s="20">
        <v>0.1</v>
      </c>
      <c r="N17" s="37">
        <f>E5*M12*M17</f>
        <v>230000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575000</v>
      </c>
      <c r="I18" s="20">
        <v>0.05</v>
      </c>
      <c r="J18" s="37">
        <f>E5*I18*I12</f>
        <v>115000</v>
      </c>
      <c r="K18" s="20">
        <v>0.05</v>
      </c>
      <c r="L18" s="37">
        <f>E5*K12*K18</f>
        <v>115000</v>
      </c>
      <c r="M18" s="20">
        <v>0.05</v>
      </c>
      <c r="N18" s="37">
        <f>E5*M12*M18</f>
        <v>115000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230000</v>
      </c>
      <c r="I19" s="20">
        <v>0.02</v>
      </c>
      <c r="J19" s="37">
        <f>E5*I19*I12</f>
        <v>46000</v>
      </c>
      <c r="K19" s="20">
        <v>0.02</v>
      </c>
      <c r="L19" s="37">
        <f>E5*K12*K19</f>
        <v>46000</v>
      </c>
      <c r="M19" s="20">
        <v>0.02</v>
      </c>
      <c r="N19" s="37">
        <f>E5*M12*M19</f>
        <v>46000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3795000</v>
      </c>
      <c r="I20" s="20">
        <v>0.33</v>
      </c>
      <c r="J20" s="37">
        <f>E5*I12*I20</f>
        <v>759000</v>
      </c>
      <c r="K20" s="20">
        <v>0.33</v>
      </c>
      <c r="L20" s="37">
        <f>E5*K12*K20</f>
        <v>759000</v>
      </c>
      <c r="M20" s="20">
        <v>0.33</v>
      </c>
      <c r="N20" s="37">
        <f>E5*M12*M20</f>
        <v>759000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575000</v>
      </c>
      <c r="I21" s="20">
        <v>0.05</v>
      </c>
      <c r="J21" s="37">
        <f>E5*I21*I12</f>
        <v>115000</v>
      </c>
      <c r="K21" s="20">
        <v>0.05</v>
      </c>
      <c r="L21" s="37">
        <f>E5*K12*K21</f>
        <v>115000</v>
      </c>
      <c r="M21" s="20">
        <v>0.05</v>
      </c>
      <c r="N21" s="37">
        <f>E5*M12*M21</f>
        <v>115000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1150000</v>
      </c>
      <c r="I22" s="20">
        <v>0.1</v>
      </c>
      <c r="J22" s="37">
        <f>E5*I22*I12</f>
        <v>230000</v>
      </c>
      <c r="K22" s="20">
        <v>0.1</v>
      </c>
      <c r="L22" s="37">
        <f>E5*K12*K22</f>
        <v>230000</v>
      </c>
      <c r="M22" s="20">
        <v>0.1</v>
      </c>
      <c r="N22" s="37">
        <f>E5*M12*M22</f>
        <v>230000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7475000</v>
      </c>
      <c r="I23" s="34">
        <f t="shared" si="1"/>
        <v>0.65</v>
      </c>
      <c r="J23" s="32">
        <f t="shared" si="1"/>
        <v>1495000</v>
      </c>
      <c r="K23" s="34">
        <f t="shared" si="1"/>
        <v>0.65</v>
      </c>
      <c r="L23" s="32">
        <f t="shared" si="1"/>
        <v>1495000</v>
      </c>
      <c r="M23" s="34">
        <f t="shared" si="1"/>
        <v>0.65</v>
      </c>
      <c r="N23" s="32">
        <f t="shared" si="1"/>
        <v>1495000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4025000</v>
      </c>
      <c r="I25" s="55"/>
      <c r="J25" s="32">
        <f>SUM(J16,)</f>
        <v>805000</v>
      </c>
      <c r="K25" s="55"/>
      <c r="L25" s="32">
        <f>SUM(L16,)</f>
        <v>805000</v>
      </c>
      <c r="M25" s="55"/>
      <c r="N25" s="32">
        <f>SUM(N16,)</f>
        <v>805000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7475000</v>
      </c>
      <c r="I26" s="55"/>
      <c r="J26" s="32">
        <f>SUM(J23,)</f>
        <v>1495000</v>
      </c>
      <c r="K26" s="55"/>
      <c r="L26" s="32">
        <f>SUM(L23,)</f>
        <v>1495000</v>
      </c>
      <c r="M26" s="55"/>
      <c r="N26" s="32">
        <f>SUM(N23)</f>
        <v>1495000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>
        <f>H27/E5</f>
        <v>0.05</v>
      </c>
      <c r="H27" s="56">
        <f>SUM(H25:H26)</f>
        <v>11500000</v>
      </c>
      <c r="I27" s="54">
        <f>J27/E5</f>
        <v>0.01</v>
      </c>
      <c r="J27" s="56">
        <f>SUM(J25:J26)</f>
        <v>2300000</v>
      </c>
      <c r="K27" s="54">
        <f>L27/E5</f>
        <v>0.01</v>
      </c>
      <c r="L27" s="56">
        <f>SUM(L25:L26)</f>
        <v>2300000</v>
      </c>
      <c r="M27" s="54">
        <f>N27/E5</f>
        <v>0.01</v>
      </c>
      <c r="N27" s="56">
        <f>SUM(N25:N26)</f>
        <v>2300000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80C32-B153-4B4A-85A4-A4F4846E8892}">
  <sheetPr>
    <pageSetUpPr fitToPage="1"/>
  </sheetPr>
  <dimension ref="A1:P27"/>
  <sheetViews>
    <sheetView showRuler="0" view="pageLayout" topLeftCell="A4" zoomScaleNormal="100" workbookViewId="0">
      <selection activeCell="E6" sqref="E6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46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>
        <v>20000000</v>
      </c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1000000</v>
      </c>
      <c r="I12" s="24">
        <v>0.01</v>
      </c>
      <c r="J12" s="53">
        <f>SUM(J16,J23)</f>
        <v>200000</v>
      </c>
      <c r="K12" s="24">
        <v>0.01</v>
      </c>
      <c r="L12" s="57">
        <f>SUM(L23,L16)</f>
        <v>200000</v>
      </c>
      <c r="M12" s="24">
        <v>0.01</v>
      </c>
      <c r="N12" s="57">
        <f>SUM(N23,N16)</f>
        <v>200000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50000</v>
      </c>
      <c r="I13" s="20">
        <v>0.05</v>
      </c>
      <c r="J13" s="37">
        <f>E5*I13*I12</f>
        <v>10000</v>
      </c>
      <c r="K13" s="20">
        <v>0.05</v>
      </c>
      <c r="L13" s="37">
        <f>E5*K12*K13</f>
        <v>10000</v>
      </c>
      <c r="M13" s="20">
        <v>0.05</v>
      </c>
      <c r="N13" s="37">
        <f>E5*M13*M12</f>
        <v>10000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150000</v>
      </c>
      <c r="I14" s="20">
        <v>0.15</v>
      </c>
      <c r="J14" s="37">
        <f>E5*I14*I12</f>
        <v>30000</v>
      </c>
      <c r="K14" s="20">
        <v>0.15</v>
      </c>
      <c r="L14" s="37">
        <f>E5*K12*K14</f>
        <v>30000</v>
      </c>
      <c r="M14" s="20">
        <v>0.15</v>
      </c>
      <c r="N14" s="37">
        <f>E5*M12*M14</f>
        <v>30000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150000</v>
      </c>
      <c r="I15" s="20">
        <v>0.15</v>
      </c>
      <c r="J15" s="37">
        <f>E5*I15*I12</f>
        <v>30000</v>
      </c>
      <c r="K15" s="20">
        <v>0.15</v>
      </c>
      <c r="L15" s="37">
        <f>E5*K12*K15</f>
        <v>30000</v>
      </c>
      <c r="M15" s="20">
        <v>0.15</v>
      </c>
      <c r="N15" s="37">
        <f>E5*M12*M15</f>
        <v>30000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350000</v>
      </c>
      <c r="I16" s="34">
        <f t="shared" si="0"/>
        <v>0.35</v>
      </c>
      <c r="J16" s="32">
        <f t="shared" si="0"/>
        <v>70000</v>
      </c>
      <c r="K16" s="34">
        <f t="shared" si="0"/>
        <v>0.35</v>
      </c>
      <c r="L16" s="32">
        <f t="shared" si="0"/>
        <v>70000</v>
      </c>
      <c r="M16" s="34">
        <f t="shared" si="0"/>
        <v>0.35</v>
      </c>
      <c r="N16" s="32">
        <f t="shared" si="0"/>
        <v>70000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100000</v>
      </c>
      <c r="I17" s="20">
        <v>0.1</v>
      </c>
      <c r="J17" s="37">
        <f>E5*I17*I12</f>
        <v>20000</v>
      </c>
      <c r="K17" s="20">
        <v>0.1</v>
      </c>
      <c r="L17" s="37">
        <f>E5*K12*K17</f>
        <v>20000</v>
      </c>
      <c r="M17" s="20">
        <v>0.1</v>
      </c>
      <c r="N17" s="37">
        <f>E5*M12*M17</f>
        <v>20000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50000</v>
      </c>
      <c r="I18" s="20">
        <v>0.05</v>
      </c>
      <c r="J18" s="37">
        <f>E5*I18*I12</f>
        <v>10000</v>
      </c>
      <c r="K18" s="20">
        <v>0.05</v>
      </c>
      <c r="L18" s="37">
        <f>E5*K12*K18</f>
        <v>10000</v>
      </c>
      <c r="M18" s="20">
        <v>0.05</v>
      </c>
      <c r="N18" s="37">
        <f>E5*M12*M18</f>
        <v>10000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20000</v>
      </c>
      <c r="I19" s="20">
        <v>0.02</v>
      </c>
      <c r="J19" s="37">
        <f>E5*I19*I12</f>
        <v>4000</v>
      </c>
      <c r="K19" s="20">
        <v>0.02</v>
      </c>
      <c r="L19" s="37">
        <f>E5*K12*K19</f>
        <v>4000</v>
      </c>
      <c r="M19" s="20">
        <v>0.02</v>
      </c>
      <c r="N19" s="37">
        <f>E5*M12*M19</f>
        <v>4000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330000</v>
      </c>
      <c r="I20" s="20">
        <v>0.33</v>
      </c>
      <c r="J20" s="37">
        <f>E5*I12*I20</f>
        <v>66000</v>
      </c>
      <c r="K20" s="20">
        <v>0.33</v>
      </c>
      <c r="L20" s="37">
        <f>E5*K12*K20</f>
        <v>66000</v>
      </c>
      <c r="M20" s="20">
        <v>0.33</v>
      </c>
      <c r="N20" s="37">
        <f>E5*M12*M20</f>
        <v>66000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50000</v>
      </c>
      <c r="I21" s="20">
        <v>0.05</v>
      </c>
      <c r="J21" s="37">
        <f>E5*I21*I12</f>
        <v>10000</v>
      </c>
      <c r="K21" s="20">
        <v>0.05</v>
      </c>
      <c r="L21" s="37">
        <f>E5*K12*K21</f>
        <v>10000</v>
      </c>
      <c r="M21" s="20">
        <v>0.05</v>
      </c>
      <c r="N21" s="37">
        <f>E5*M12*M21</f>
        <v>10000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100000</v>
      </c>
      <c r="I22" s="20">
        <v>0.1</v>
      </c>
      <c r="J22" s="37">
        <f>E5*I22*I12</f>
        <v>20000</v>
      </c>
      <c r="K22" s="20">
        <v>0.1</v>
      </c>
      <c r="L22" s="37">
        <f>E5*K12*K22</f>
        <v>20000</v>
      </c>
      <c r="M22" s="20">
        <v>0.1</v>
      </c>
      <c r="N22" s="37">
        <f>E5*M12*M22</f>
        <v>20000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650000</v>
      </c>
      <c r="I23" s="34">
        <f t="shared" si="1"/>
        <v>0.65</v>
      </c>
      <c r="J23" s="32">
        <f t="shared" si="1"/>
        <v>130000</v>
      </c>
      <c r="K23" s="34">
        <f t="shared" si="1"/>
        <v>0.65</v>
      </c>
      <c r="L23" s="32">
        <f t="shared" si="1"/>
        <v>130000</v>
      </c>
      <c r="M23" s="34">
        <f t="shared" si="1"/>
        <v>0.65</v>
      </c>
      <c r="N23" s="32">
        <f t="shared" si="1"/>
        <v>130000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350000</v>
      </c>
      <c r="I25" s="55"/>
      <c r="J25" s="32">
        <f>SUM(J16,)</f>
        <v>70000</v>
      </c>
      <c r="K25" s="55"/>
      <c r="L25" s="32">
        <f>SUM(L16,)</f>
        <v>70000</v>
      </c>
      <c r="M25" s="55"/>
      <c r="N25" s="32">
        <f>SUM(N16,)</f>
        <v>70000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650000</v>
      </c>
      <c r="I26" s="55"/>
      <c r="J26" s="32">
        <f>SUM(J23,)</f>
        <v>130000</v>
      </c>
      <c r="K26" s="55"/>
      <c r="L26" s="32">
        <f>SUM(L23,)</f>
        <v>130000</v>
      </c>
      <c r="M26" s="55"/>
      <c r="N26" s="32">
        <f>SUM(N23)</f>
        <v>130000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>
        <f>H27/E5</f>
        <v>0.05</v>
      </c>
      <c r="H27" s="56">
        <f>SUM(H25:H26)</f>
        <v>1000000</v>
      </c>
      <c r="I27" s="54">
        <f>J27/E5</f>
        <v>0.01</v>
      </c>
      <c r="J27" s="56">
        <f>SUM(J25:J26)</f>
        <v>200000</v>
      </c>
      <c r="K27" s="54">
        <f>L27/E5</f>
        <v>0.01</v>
      </c>
      <c r="L27" s="56">
        <f>SUM(L25:L26)</f>
        <v>200000</v>
      </c>
      <c r="M27" s="54">
        <f>N27/E5</f>
        <v>0.01</v>
      </c>
      <c r="N27" s="56">
        <f>SUM(N25:N26)</f>
        <v>200000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CC135-C5B8-40D4-BC76-900D4635B68F}">
  <sheetPr>
    <pageSetUpPr fitToPage="1"/>
  </sheetPr>
  <dimension ref="A1:P27"/>
  <sheetViews>
    <sheetView showRuler="0" view="pageLayout" zoomScaleNormal="100" workbookViewId="0">
      <selection activeCell="E6" sqref="E6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47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>
        <v>74000000</v>
      </c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3700000</v>
      </c>
      <c r="I12" s="24">
        <v>0.01</v>
      </c>
      <c r="J12" s="53">
        <f>SUM(J16,J23)</f>
        <v>740000</v>
      </c>
      <c r="K12" s="24">
        <v>0.01</v>
      </c>
      <c r="L12" s="57">
        <f>SUM(L23,L16)</f>
        <v>740000</v>
      </c>
      <c r="M12" s="24">
        <v>0.01</v>
      </c>
      <c r="N12" s="57">
        <f>SUM(N23,N16)</f>
        <v>740000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185000</v>
      </c>
      <c r="I13" s="20">
        <v>0.05</v>
      </c>
      <c r="J13" s="37">
        <f>E5*I13*I12</f>
        <v>37000</v>
      </c>
      <c r="K13" s="20">
        <v>0.05</v>
      </c>
      <c r="L13" s="37">
        <f>E5*K12*K13</f>
        <v>37000</v>
      </c>
      <c r="M13" s="20">
        <v>0.05</v>
      </c>
      <c r="N13" s="37">
        <f>E5*M13*M12</f>
        <v>37000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555000</v>
      </c>
      <c r="I14" s="20">
        <v>0.15</v>
      </c>
      <c r="J14" s="37">
        <f>E5*I14*I12</f>
        <v>111000</v>
      </c>
      <c r="K14" s="20">
        <v>0.15</v>
      </c>
      <c r="L14" s="37">
        <f>E5*K12*K14</f>
        <v>111000</v>
      </c>
      <c r="M14" s="20">
        <v>0.15</v>
      </c>
      <c r="N14" s="37">
        <f>E5*M12*M14</f>
        <v>111000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555000</v>
      </c>
      <c r="I15" s="20">
        <v>0.15</v>
      </c>
      <c r="J15" s="37">
        <f>E5*I15*I12</f>
        <v>111000</v>
      </c>
      <c r="K15" s="20">
        <v>0.15</v>
      </c>
      <c r="L15" s="37">
        <f>E5*K12*K15</f>
        <v>111000</v>
      </c>
      <c r="M15" s="20">
        <v>0.15</v>
      </c>
      <c r="N15" s="37">
        <f>E5*M12*M15</f>
        <v>111000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1295000</v>
      </c>
      <c r="I16" s="34">
        <f t="shared" si="0"/>
        <v>0.35</v>
      </c>
      <c r="J16" s="32">
        <f t="shared" si="0"/>
        <v>259000</v>
      </c>
      <c r="K16" s="34">
        <f t="shared" si="0"/>
        <v>0.35</v>
      </c>
      <c r="L16" s="32">
        <f t="shared" si="0"/>
        <v>259000</v>
      </c>
      <c r="M16" s="34">
        <f t="shared" si="0"/>
        <v>0.35</v>
      </c>
      <c r="N16" s="32">
        <f t="shared" si="0"/>
        <v>259000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370000</v>
      </c>
      <c r="I17" s="20">
        <v>0.1</v>
      </c>
      <c r="J17" s="37">
        <f>E5*I17*I12</f>
        <v>74000</v>
      </c>
      <c r="K17" s="20">
        <v>0.1</v>
      </c>
      <c r="L17" s="37">
        <f>E5*K12*K17</f>
        <v>74000</v>
      </c>
      <c r="M17" s="20">
        <v>0.1</v>
      </c>
      <c r="N17" s="37">
        <f>E5*M12*M17</f>
        <v>74000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185000</v>
      </c>
      <c r="I18" s="20">
        <v>0.05</v>
      </c>
      <c r="J18" s="37">
        <f>E5*I18*I12</f>
        <v>37000</v>
      </c>
      <c r="K18" s="20">
        <v>0.05</v>
      </c>
      <c r="L18" s="37">
        <f>E5*K12*K18</f>
        <v>37000</v>
      </c>
      <c r="M18" s="20">
        <v>0.05</v>
      </c>
      <c r="N18" s="37">
        <f>E5*M12*M18</f>
        <v>37000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74000</v>
      </c>
      <c r="I19" s="20">
        <v>0.02</v>
      </c>
      <c r="J19" s="37">
        <f>E5*I19*I12</f>
        <v>14800</v>
      </c>
      <c r="K19" s="20">
        <v>0.02</v>
      </c>
      <c r="L19" s="37">
        <f>E5*K12*K19</f>
        <v>14800</v>
      </c>
      <c r="M19" s="20">
        <v>0.02</v>
      </c>
      <c r="N19" s="37">
        <f>E5*M12*M19</f>
        <v>14800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1221000</v>
      </c>
      <c r="I20" s="20">
        <v>0.33</v>
      </c>
      <c r="J20" s="37">
        <f>E5*I12*I20</f>
        <v>244200</v>
      </c>
      <c r="K20" s="20">
        <v>0.33</v>
      </c>
      <c r="L20" s="37">
        <f>E5*K12*K20</f>
        <v>244200</v>
      </c>
      <c r="M20" s="20">
        <v>0.33</v>
      </c>
      <c r="N20" s="37">
        <f>E5*M12*M20</f>
        <v>244200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185000</v>
      </c>
      <c r="I21" s="20">
        <v>0.05</v>
      </c>
      <c r="J21" s="37">
        <f>E5*I21*I12</f>
        <v>37000</v>
      </c>
      <c r="K21" s="20">
        <v>0.05</v>
      </c>
      <c r="L21" s="37">
        <f>E5*K12*K21</f>
        <v>37000</v>
      </c>
      <c r="M21" s="20">
        <v>0.05</v>
      </c>
      <c r="N21" s="37">
        <f>E5*M12*M21</f>
        <v>37000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370000</v>
      </c>
      <c r="I22" s="20">
        <v>0.1</v>
      </c>
      <c r="J22" s="37">
        <f>E5*I22*I12</f>
        <v>74000</v>
      </c>
      <c r="K22" s="20">
        <v>0.1</v>
      </c>
      <c r="L22" s="37">
        <f>E5*K12*K22</f>
        <v>74000</v>
      </c>
      <c r="M22" s="20">
        <v>0.1</v>
      </c>
      <c r="N22" s="37">
        <f>E5*M12*M22</f>
        <v>74000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2405000</v>
      </c>
      <c r="I23" s="34">
        <f t="shared" si="1"/>
        <v>0.65</v>
      </c>
      <c r="J23" s="32">
        <f t="shared" si="1"/>
        <v>481000</v>
      </c>
      <c r="K23" s="34">
        <f t="shared" si="1"/>
        <v>0.65</v>
      </c>
      <c r="L23" s="32">
        <f t="shared" si="1"/>
        <v>481000</v>
      </c>
      <c r="M23" s="34">
        <f t="shared" si="1"/>
        <v>0.65</v>
      </c>
      <c r="N23" s="32">
        <f t="shared" si="1"/>
        <v>481000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1295000</v>
      </c>
      <c r="I25" s="55"/>
      <c r="J25" s="32">
        <f>SUM(J16,)</f>
        <v>259000</v>
      </c>
      <c r="K25" s="55"/>
      <c r="L25" s="32">
        <f>SUM(L16,)</f>
        <v>259000</v>
      </c>
      <c r="M25" s="55"/>
      <c r="N25" s="32">
        <f>SUM(N16,)</f>
        <v>259000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2405000</v>
      </c>
      <c r="I26" s="55"/>
      <c r="J26" s="32">
        <f>SUM(J23,)</f>
        <v>481000</v>
      </c>
      <c r="K26" s="55"/>
      <c r="L26" s="32">
        <f>SUM(L23,)</f>
        <v>481000</v>
      </c>
      <c r="M26" s="55"/>
      <c r="N26" s="32">
        <f>SUM(N23)</f>
        <v>481000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>
        <f>H27/E5</f>
        <v>0.05</v>
      </c>
      <c r="H27" s="56">
        <f>SUM(H25:H26)</f>
        <v>3700000</v>
      </c>
      <c r="I27" s="54">
        <f>J27/E5</f>
        <v>0.01</v>
      </c>
      <c r="J27" s="56">
        <f>SUM(J25:J26)</f>
        <v>740000</v>
      </c>
      <c r="K27" s="54">
        <f>L27/E5</f>
        <v>0.01</v>
      </c>
      <c r="L27" s="56">
        <f>SUM(L25:L26)</f>
        <v>740000</v>
      </c>
      <c r="M27" s="54">
        <f>N27/E5</f>
        <v>0.01</v>
      </c>
      <c r="N27" s="56">
        <f>SUM(N25:N26)</f>
        <v>740000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A24DC-0E61-42E6-ABD7-0C86053635D0}">
  <sheetPr>
    <pageSetUpPr fitToPage="1"/>
  </sheetPr>
  <dimension ref="A1:P27"/>
  <sheetViews>
    <sheetView showRuler="0" view="pageLayout" zoomScaleNormal="100" workbookViewId="0">
      <selection activeCell="E6" sqref="E6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48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>
        <v>9000000</v>
      </c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450000</v>
      </c>
      <c r="I12" s="24">
        <v>0.01</v>
      </c>
      <c r="J12" s="53">
        <f>SUM(J16,J23)</f>
        <v>90000</v>
      </c>
      <c r="K12" s="24">
        <v>0.01</v>
      </c>
      <c r="L12" s="57">
        <f>SUM(L23,L16)</f>
        <v>90000</v>
      </c>
      <c r="M12" s="24">
        <v>0.01</v>
      </c>
      <c r="N12" s="57">
        <f>SUM(N23,N16)</f>
        <v>90000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22500</v>
      </c>
      <c r="I13" s="20">
        <v>0.05</v>
      </c>
      <c r="J13" s="37">
        <f>E5*I13*I12</f>
        <v>4500</v>
      </c>
      <c r="K13" s="20">
        <v>0.05</v>
      </c>
      <c r="L13" s="37">
        <f>E5*K12*K13</f>
        <v>4500</v>
      </c>
      <c r="M13" s="20">
        <v>0.05</v>
      </c>
      <c r="N13" s="37">
        <f>E5*M13*M12</f>
        <v>4500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67500</v>
      </c>
      <c r="I14" s="20">
        <v>0.15</v>
      </c>
      <c r="J14" s="37">
        <f>E5*I14*I12</f>
        <v>13500</v>
      </c>
      <c r="K14" s="20">
        <v>0.15</v>
      </c>
      <c r="L14" s="37">
        <f>E5*K12*K14</f>
        <v>13500</v>
      </c>
      <c r="M14" s="20">
        <v>0.15</v>
      </c>
      <c r="N14" s="37">
        <f>E5*M12*M14</f>
        <v>13500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67500</v>
      </c>
      <c r="I15" s="20">
        <v>0.15</v>
      </c>
      <c r="J15" s="37">
        <f>E5*I15*I12</f>
        <v>13500</v>
      </c>
      <c r="K15" s="20">
        <v>0.15</v>
      </c>
      <c r="L15" s="37">
        <f>E5*K12*K15</f>
        <v>13500</v>
      </c>
      <c r="M15" s="20">
        <v>0.15</v>
      </c>
      <c r="N15" s="37">
        <f>E5*M12*M15</f>
        <v>13500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157500</v>
      </c>
      <c r="I16" s="34">
        <f t="shared" si="0"/>
        <v>0.35</v>
      </c>
      <c r="J16" s="32">
        <f t="shared" si="0"/>
        <v>31500</v>
      </c>
      <c r="K16" s="34">
        <f t="shared" si="0"/>
        <v>0.35</v>
      </c>
      <c r="L16" s="32">
        <f t="shared" si="0"/>
        <v>31500</v>
      </c>
      <c r="M16" s="34">
        <f t="shared" si="0"/>
        <v>0.35</v>
      </c>
      <c r="N16" s="32">
        <f t="shared" si="0"/>
        <v>31500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45000</v>
      </c>
      <c r="I17" s="20">
        <v>0.1</v>
      </c>
      <c r="J17" s="37">
        <f>E5*I17*I12</f>
        <v>9000</v>
      </c>
      <c r="K17" s="20">
        <v>0.1</v>
      </c>
      <c r="L17" s="37">
        <f>E5*K12*K17</f>
        <v>9000</v>
      </c>
      <c r="M17" s="20">
        <v>0.1</v>
      </c>
      <c r="N17" s="37">
        <f>E5*M12*M17</f>
        <v>9000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22500</v>
      </c>
      <c r="I18" s="20">
        <v>0.05</v>
      </c>
      <c r="J18" s="37">
        <f>E5*I18*I12</f>
        <v>4500</v>
      </c>
      <c r="K18" s="20">
        <v>0.05</v>
      </c>
      <c r="L18" s="37">
        <f>E5*K12*K18</f>
        <v>4500</v>
      </c>
      <c r="M18" s="20">
        <v>0.05</v>
      </c>
      <c r="N18" s="37">
        <f>E5*M12*M18</f>
        <v>4500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9000</v>
      </c>
      <c r="I19" s="20">
        <v>0.02</v>
      </c>
      <c r="J19" s="37">
        <f>E5*I19*I12</f>
        <v>1800</v>
      </c>
      <c r="K19" s="20">
        <v>0.02</v>
      </c>
      <c r="L19" s="37">
        <f>E5*K12*K19</f>
        <v>1800</v>
      </c>
      <c r="M19" s="20">
        <v>0.02</v>
      </c>
      <c r="N19" s="37">
        <f>E5*M12*M19</f>
        <v>1800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148500</v>
      </c>
      <c r="I20" s="20">
        <v>0.33</v>
      </c>
      <c r="J20" s="37">
        <f>E5*I12*I20</f>
        <v>29700</v>
      </c>
      <c r="K20" s="20">
        <v>0.33</v>
      </c>
      <c r="L20" s="37">
        <f>E5*K12*K20</f>
        <v>29700</v>
      </c>
      <c r="M20" s="20">
        <v>0.33</v>
      </c>
      <c r="N20" s="37">
        <f>E5*M12*M20</f>
        <v>29700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22500</v>
      </c>
      <c r="I21" s="20">
        <v>0.05</v>
      </c>
      <c r="J21" s="37">
        <f>E5*I21*I12</f>
        <v>4500</v>
      </c>
      <c r="K21" s="20">
        <v>0.05</v>
      </c>
      <c r="L21" s="37">
        <f>E5*K12*K21</f>
        <v>4500</v>
      </c>
      <c r="M21" s="20">
        <v>0.05</v>
      </c>
      <c r="N21" s="37">
        <f>E5*M12*M21</f>
        <v>4500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45000</v>
      </c>
      <c r="I22" s="20">
        <v>0.1</v>
      </c>
      <c r="J22" s="37">
        <f>E5*I22*I12</f>
        <v>9000</v>
      </c>
      <c r="K22" s="20">
        <v>0.1</v>
      </c>
      <c r="L22" s="37">
        <f>E5*K12*K22</f>
        <v>9000</v>
      </c>
      <c r="M22" s="20">
        <v>0.1</v>
      </c>
      <c r="N22" s="37">
        <f>E5*M12*M22</f>
        <v>9000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292500</v>
      </c>
      <c r="I23" s="34">
        <f t="shared" si="1"/>
        <v>0.65</v>
      </c>
      <c r="J23" s="32">
        <f t="shared" si="1"/>
        <v>58500</v>
      </c>
      <c r="K23" s="34">
        <f t="shared" si="1"/>
        <v>0.65</v>
      </c>
      <c r="L23" s="32">
        <f t="shared" si="1"/>
        <v>58500</v>
      </c>
      <c r="M23" s="34">
        <f t="shared" si="1"/>
        <v>0.65</v>
      </c>
      <c r="N23" s="32">
        <f t="shared" si="1"/>
        <v>58500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157500</v>
      </c>
      <c r="I25" s="55"/>
      <c r="J25" s="32">
        <f>SUM(J16,)</f>
        <v>31500</v>
      </c>
      <c r="K25" s="55"/>
      <c r="L25" s="32">
        <f>SUM(L16,)</f>
        <v>31500</v>
      </c>
      <c r="M25" s="55"/>
      <c r="N25" s="32">
        <f>SUM(N16,)</f>
        <v>31500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292500</v>
      </c>
      <c r="I26" s="55"/>
      <c r="J26" s="32">
        <f>SUM(J23,)</f>
        <v>58500</v>
      </c>
      <c r="K26" s="55"/>
      <c r="L26" s="32">
        <f>SUM(L23,)</f>
        <v>58500</v>
      </c>
      <c r="M26" s="55"/>
      <c r="N26" s="32">
        <f>SUM(N23)</f>
        <v>58500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>
        <f>H27/E5</f>
        <v>0.05</v>
      </c>
      <c r="H27" s="56">
        <f>SUM(H25:H26)</f>
        <v>450000</v>
      </c>
      <c r="I27" s="54">
        <f>J27/E5</f>
        <v>0.01</v>
      </c>
      <c r="J27" s="56">
        <f>SUM(J25:J26)</f>
        <v>90000</v>
      </c>
      <c r="K27" s="54">
        <f>L27/E5</f>
        <v>0.01</v>
      </c>
      <c r="L27" s="56">
        <f>SUM(L25:L26)</f>
        <v>90000</v>
      </c>
      <c r="M27" s="54">
        <f>N27/E5</f>
        <v>0.01</v>
      </c>
      <c r="N27" s="56">
        <f>SUM(N25:N26)</f>
        <v>90000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4FAF13-2366-4D1A-ADC1-6CF61312CE96}">
  <sheetPr>
    <pageSetUpPr fitToPage="1"/>
  </sheetPr>
  <dimension ref="A1:P27"/>
  <sheetViews>
    <sheetView showRuler="0" view="pageLayout" topLeftCell="A2" zoomScaleNormal="100" workbookViewId="0">
      <selection activeCell="E6" sqref="E6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49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>
        <v>28000000</v>
      </c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1400000</v>
      </c>
      <c r="I12" s="24">
        <v>0.01</v>
      </c>
      <c r="J12" s="53">
        <f>SUM(J16,J23)</f>
        <v>280000</v>
      </c>
      <c r="K12" s="24">
        <v>0.01</v>
      </c>
      <c r="L12" s="57">
        <f>SUM(L23,L16)</f>
        <v>280000</v>
      </c>
      <c r="M12" s="24">
        <v>0.01</v>
      </c>
      <c r="N12" s="57">
        <f>SUM(N23,N16)</f>
        <v>280000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70000</v>
      </c>
      <c r="I13" s="20">
        <v>0.05</v>
      </c>
      <c r="J13" s="37">
        <f>E5*I13*I12</f>
        <v>14000</v>
      </c>
      <c r="K13" s="20">
        <v>0.05</v>
      </c>
      <c r="L13" s="37">
        <f>E5*K12*K13</f>
        <v>14000</v>
      </c>
      <c r="M13" s="20">
        <v>0.05</v>
      </c>
      <c r="N13" s="37">
        <f>E5*M13*M12</f>
        <v>14000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210000</v>
      </c>
      <c r="I14" s="20">
        <v>0.15</v>
      </c>
      <c r="J14" s="37">
        <f>E5*I14*I12</f>
        <v>42000</v>
      </c>
      <c r="K14" s="20">
        <v>0.15</v>
      </c>
      <c r="L14" s="37">
        <f>E5*K12*K14</f>
        <v>42000</v>
      </c>
      <c r="M14" s="20">
        <v>0.15</v>
      </c>
      <c r="N14" s="37">
        <f>E5*M12*M14</f>
        <v>42000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210000</v>
      </c>
      <c r="I15" s="20">
        <v>0.15</v>
      </c>
      <c r="J15" s="37">
        <f>E5*I15*I12</f>
        <v>42000</v>
      </c>
      <c r="K15" s="20">
        <v>0.15</v>
      </c>
      <c r="L15" s="37">
        <f>E5*K12*K15</f>
        <v>42000</v>
      </c>
      <c r="M15" s="20">
        <v>0.15</v>
      </c>
      <c r="N15" s="37">
        <f>E5*M12*M15</f>
        <v>42000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490000</v>
      </c>
      <c r="I16" s="34">
        <f t="shared" si="0"/>
        <v>0.35</v>
      </c>
      <c r="J16" s="32">
        <f t="shared" si="0"/>
        <v>98000</v>
      </c>
      <c r="K16" s="34">
        <f t="shared" si="0"/>
        <v>0.35</v>
      </c>
      <c r="L16" s="32">
        <f t="shared" si="0"/>
        <v>98000</v>
      </c>
      <c r="M16" s="34">
        <f t="shared" si="0"/>
        <v>0.35</v>
      </c>
      <c r="N16" s="32">
        <f t="shared" si="0"/>
        <v>98000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140000</v>
      </c>
      <c r="I17" s="20">
        <v>0.1</v>
      </c>
      <c r="J17" s="37">
        <f>E5*I17*I12</f>
        <v>28000</v>
      </c>
      <c r="K17" s="20">
        <v>0.1</v>
      </c>
      <c r="L17" s="37">
        <f>E5*K12*K17</f>
        <v>28000</v>
      </c>
      <c r="M17" s="20">
        <v>0.1</v>
      </c>
      <c r="N17" s="37">
        <f>E5*M12*M17</f>
        <v>28000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70000</v>
      </c>
      <c r="I18" s="20">
        <v>0.05</v>
      </c>
      <c r="J18" s="37">
        <f>E5*I18*I12</f>
        <v>14000</v>
      </c>
      <c r="K18" s="20">
        <v>0.05</v>
      </c>
      <c r="L18" s="37">
        <f>E5*K12*K18</f>
        <v>14000</v>
      </c>
      <c r="M18" s="20">
        <v>0.05</v>
      </c>
      <c r="N18" s="37">
        <f>E5*M12*M18</f>
        <v>14000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28000</v>
      </c>
      <c r="I19" s="20">
        <v>0.02</v>
      </c>
      <c r="J19" s="37">
        <f>E5*I19*I12</f>
        <v>5600</v>
      </c>
      <c r="K19" s="20">
        <v>0.02</v>
      </c>
      <c r="L19" s="37">
        <f>E5*K12*K19</f>
        <v>5600</v>
      </c>
      <c r="M19" s="20">
        <v>0.02</v>
      </c>
      <c r="N19" s="37">
        <f>E5*M12*M19</f>
        <v>5600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462000</v>
      </c>
      <c r="I20" s="20">
        <v>0.33</v>
      </c>
      <c r="J20" s="37">
        <f>E5*I12*I20</f>
        <v>92400</v>
      </c>
      <c r="K20" s="20">
        <v>0.33</v>
      </c>
      <c r="L20" s="37">
        <f>E5*K12*K20</f>
        <v>92400</v>
      </c>
      <c r="M20" s="20">
        <v>0.33</v>
      </c>
      <c r="N20" s="37">
        <f>E5*M12*M20</f>
        <v>92400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70000</v>
      </c>
      <c r="I21" s="20">
        <v>0.05</v>
      </c>
      <c r="J21" s="37">
        <f>E5*I21*I12</f>
        <v>14000</v>
      </c>
      <c r="K21" s="20">
        <v>0.05</v>
      </c>
      <c r="L21" s="37">
        <f>E5*K12*K21</f>
        <v>14000</v>
      </c>
      <c r="M21" s="20">
        <v>0.05</v>
      </c>
      <c r="N21" s="37">
        <f>E5*M12*M21</f>
        <v>14000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140000</v>
      </c>
      <c r="I22" s="20">
        <v>0.1</v>
      </c>
      <c r="J22" s="37">
        <f>E5*I22*I12</f>
        <v>28000</v>
      </c>
      <c r="K22" s="20">
        <v>0.1</v>
      </c>
      <c r="L22" s="37">
        <f>E5*K12*K22</f>
        <v>28000</v>
      </c>
      <c r="M22" s="20">
        <v>0.1</v>
      </c>
      <c r="N22" s="37">
        <f>E5*M12*M22</f>
        <v>28000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910000</v>
      </c>
      <c r="I23" s="34">
        <f t="shared" si="1"/>
        <v>0.65</v>
      </c>
      <c r="J23" s="32">
        <f t="shared" si="1"/>
        <v>182000</v>
      </c>
      <c r="K23" s="34">
        <f t="shared" si="1"/>
        <v>0.65</v>
      </c>
      <c r="L23" s="32">
        <f t="shared" si="1"/>
        <v>182000</v>
      </c>
      <c r="M23" s="34">
        <f t="shared" si="1"/>
        <v>0.65</v>
      </c>
      <c r="N23" s="32">
        <f t="shared" si="1"/>
        <v>182000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490000</v>
      </c>
      <c r="I25" s="55"/>
      <c r="J25" s="32">
        <f>SUM(J16,)</f>
        <v>98000</v>
      </c>
      <c r="K25" s="55"/>
      <c r="L25" s="32">
        <f>SUM(L16,)</f>
        <v>98000</v>
      </c>
      <c r="M25" s="55"/>
      <c r="N25" s="32">
        <f>SUM(N16,)</f>
        <v>98000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910000</v>
      </c>
      <c r="I26" s="55"/>
      <c r="J26" s="32">
        <f>SUM(J23,)</f>
        <v>182000</v>
      </c>
      <c r="K26" s="55"/>
      <c r="L26" s="32">
        <f>SUM(L23,)</f>
        <v>182000</v>
      </c>
      <c r="M26" s="55"/>
      <c r="N26" s="32">
        <f>SUM(N23)</f>
        <v>182000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>
        <f>H27/E5</f>
        <v>0.05</v>
      </c>
      <c r="H27" s="56">
        <f>SUM(H25:H26)</f>
        <v>1400000</v>
      </c>
      <c r="I27" s="54">
        <f>J27/E5</f>
        <v>0.01</v>
      </c>
      <c r="J27" s="56">
        <f>SUM(J25:J26)</f>
        <v>280000</v>
      </c>
      <c r="K27" s="54">
        <f>L27/E5</f>
        <v>0.01</v>
      </c>
      <c r="L27" s="56">
        <f>SUM(L25:L26)</f>
        <v>280000</v>
      </c>
      <c r="M27" s="54">
        <f>N27/E5</f>
        <v>0.01</v>
      </c>
      <c r="N27" s="56">
        <f>SUM(N25:N26)</f>
        <v>280000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DABF-E272-433C-A31C-363B9FD46799}">
  <sheetPr>
    <pageSetUpPr fitToPage="1"/>
  </sheetPr>
  <dimension ref="A1:P27"/>
  <sheetViews>
    <sheetView showRuler="0" view="pageLayout" topLeftCell="A2" zoomScaleNormal="100" workbookViewId="0">
      <selection activeCell="E6" sqref="E6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50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>
        <v>12000000</v>
      </c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600000</v>
      </c>
      <c r="I12" s="24">
        <v>0.01</v>
      </c>
      <c r="J12" s="53">
        <f>SUM(J16,J23)</f>
        <v>120000</v>
      </c>
      <c r="K12" s="24">
        <v>0.01</v>
      </c>
      <c r="L12" s="57">
        <f>SUM(L23,L16)</f>
        <v>120000</v>
      </c>
      <c r="M12" s="24">
        <v>0.01</v>
      </c>
      <c r="N12" s="57">
        <f>SUM(N23,N16)</f>
        <v>120000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30000</v>
      </c>
      <c r="I13" s="20">
        <v>0.05</v>
      </c>
      <c r="J13" s="37">
        <f>E5*I13*I12</f>
        <v>6000</v>
      </c>
      <c r="K13" s="20">
        <v>0.05</v>
      </c>
      <c r="L13" s="37">
        <f>E5*K12*K13</f>
        <v>6000</v>
      </c>
      <c r="M13" s="20">
        <v>0.05</v>
      </c>
      <c r="N13" s="37">
        <f>E5*M13*M12</f>
        <v>6000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90000</v>
      </c>
      <c r="I14" s="20">
        <v>0.15</v>
      </c>
      <c r="J14" s="37">
        <f>E5*I14*I12</f>
        <v>18000</v>
      </c>
      <c r="K14" s="20">
        <v>0.15</v>
      </c>
      <c r="L14" s="37">
        <f>E5*K12*K14</f>
        <v>18000</v>
      </c>
      <c r="M14" s="20">
        <v>0.15</v>
      </c>
      <c r="N14" s="37">
        <f>E5*M12*M14</f>
        <v>18000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90000</v>
      </c>
      <c r="I15" s="20">
        <v>0.15</v>
      </c>
      <c r="J15" s="37">
        <f>E5*I15*I12</f>
        <v>18000</v>
      </c>
      <c r="K15" s="20">
        <v>0.15</v>
      </c>
      <c r="L15" s="37">
        <f>E5*K12*K15</f>
        <v>18000</v>
      </c>
      <c r="M15" s="20">
        <v>0.15</v>
      </c>
      <c r="N15" s="37">
        <f>E5*M12*M15</f>
        <v>18000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210000</v>
      </c>
      <c r="I16" s="34">
        <f t="shared" si="0"/>
        <v>0.35</v>
      </c>
      <c r="J16" s="32">
        <f t="shared" si="0"/>
        <v>42000</v>
      </c>
      <c r="K16" s="34">
        <f t="shared" si="0"/>
        <v>0.35</v>
      </c>
      <c r="L16" s="32">
        <f t="shared" si="0"/>
        <v>42000</v>
      </c>
      <c r="M16" s="34">
        <f t="shared" si="0"/>
        <v>0.35</v>
      </c>
      <c r="N16" s="32">
        <f t="shared" si="0"/>
        <v>42000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60000</v>
      </c>
      <c r="I17" s="20">
        <v>0.1</v>
      </c>
      <c r="J17" s="37">
        <f>E5*I17*I12</f>
        <v>12000</v>
      </c>
      <c r="K17" s="20">
        <v>0.1</v>
      </c>
      <c r="L17" s="37">
        <f>E5*K12*K17</f>
        <v>12000</v>
      </c>
      <c r="M17" s="20">
        <v>0.1</v>
      </c>
      <c r="N17" s="37">
        <f>E5*M12*M17</f>
        <v>12000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30000</v>
      </c>
      <c r="I18" s="20">
        <v>0.05</v>
      </c>
      <c r="J18" s="37">
        <f>E5*I18*I12</f>
        <v>6000</v>
      </c>
      <c r="K18" s="20">
        <v>0.05</v>
      </c>
      <c r="L18" s="37">
        <f>E5*K12*K18</f>
        <v>6000</v>
      </c>
      <c r="M18" s="20">
        <v>0.05</v>
      </c>
      <c r="N18" s="37">
        <f>E5*M12*M18</f>
        <v>6000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12000</v>
      </c>
      <c r="I19" s="20">
        <v>0.02</v>
      </c>
      <c r="J19" s="37">
        <f>E5*I19*I12</f>
        <v>2400</v>
      </c>
      <c r="K19" s="20">
        <v>0.02</v>
      </c>
      <c r="L19" s="37">
        <f>E5*K12*K19</f>
        <v>2400</v>
      </c>
      <c r="M19" s="20">
        <v>0.02</v>
      </c>
      <c r="N19" s="37">
        <f>E5*M12*M19</f>
        <v>2400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198000</v>
      </c>
      <c r="I20" s="20">
        <v>0.33</v>
      </c>
      <c r="J20" s="37">
        <f>E5*I12*I20</f>
        <v>39600</v>
      </c>
      <c r="K20" s="20">
        <v>0.33</v>
      </c>
      <c r="L20" s="37">
        <f>E5*K12*K20</f>
        <v>39600</v>
      </c>
      <c r="M20" s="20">
        <v>0.33</v>
      </c>
      <c r="N20" s="37">
        <f>E5*M12*M20</f>
        <v>39600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30000</v>
      </c>
      <c r="I21" s="20">
        <v>0.05</v>
      </c>
      <c r="J21" s="37">
        <f>E5*I21*I12</f>
        <v>6000</v>
      </c>
      <c r="K21" s="20">
        <v>0.05</v>
      </c>
      <c r="L21" s="37">
        <f>E5*K12*K21</f>
        <v>6000</v>
      </c>
      <c r="M21" s="20">
        <v>0.05</v>
      </c>
      <c r="N21" s="37">
        <f>E5*M12*M21</f>
        <v>6000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60000</v>
      </c>
      <c r="I22" s="20">
        <v>0.1</v>
      </c>
      <c r="J22" s="37">
        <f>E5*I22*I12</f>
        <v>12000</v>
      </c>
      <c r="K22" s="20">
        <v>0.1</v>
      </c>
      <c r="L22" s="37">
        <f>E5*K12*K22</f>
        <v>12000</v>
      </c>
      <c r="M22" s="20">
        <v>0.1</v>
      </c>
      <c r="N22" s="37">
        <f>E5*M12*M22</f>
        <v>12000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390000</v>
      </c>
      <c r="I23" s="34">
        <f t="shared" si="1"/>
        <v>0.65</v>
      </c>
      <c r="J23" s="32">
        <f t="shared" si="1"/>
        <v>78000</v>
      </c>
      <c r="K23" s="34">
        <f t="shared" si="1"/>
        <v>0.65</v>
      </c>
      <c r="L23" s="32">
        <f t="shared" si="1"/>
        <v>78000</v>
      </c>
      <c r="M23" s="34">
        <f t="shared" si="1"/>
        <v>0.65</v>
      </c>
      <c r="N23" s="32">
        <f t="shared" si="1"/>
        <v>78000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210000</v>
      </c>
      <c r="I25" s="55"/>
      <c r="J25" s="32">
        <f>SUM(J16,)</f>
        <v>42000</v>
      </c>
      <c r="K25" s="55"/>
      <c r="L25" s="32">
        <f>SUM(L16,)</f>
        <v>42000</v>
      </c>
      <c r="M25" s="55"/>
      <c r="N25" s="32">
        <f>SUM(N16,)</f>
        <v>42000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390000</v>
      </c>
      <c r="I26" s="55"/>
      <c r="J26" s="32">
        <f>SUM(J23,)</f>
        <v>78000</v>
      </c>
      <c r="K26" s="55"/>
      <c r="L26" s="32">
        <f>SUM(L23,)</f>
        <v>78000</v>
      </c>
      <c r="M26" s="55"/>
      <c r="N26" s="32">
        <f>SUM(N23)</f>
        <v>78000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>
        <f>H27/E5</f>
        <v>0.05</v>
      </c>
      <c r="H27" s="56">
        <f>SUM(H25:H26)</f>
        <v>600000</v>
      </c>
      <c r="I27" s="54">
        <f>J27/E5</f>
        <v>0.01</v>
      </c>
      <c r="J27" s="56">
        <f>SUM(J25:J26)</f>
        <v>120000</v>
      </c>
      <c r="K27" s="54">
        <f>L27/E5</f>
        <v>0.01</v>
      </c>
      <c r="L27" s="56">
        <f>SUM(L25:L26)</f>
        <v>120000</v>
      </c>
      <c r="M27" s="54">
        <f>N27/E5</f>
        <v>0.01</v>
      </c>
      <c r="N27" s="56">
        <f>SUM(N25:N26)</f>
        <v>120000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6F058-81F7-4DB3-8FCC-3969957DAEB7}">
  <sheetPr>
    <pageSetUpPr fitToPage="1"/>
  </sheetPr>
  <dimension ref="A1:P27"/>
  <sheetViews>
    <sheetView showRuler="0" view="pageLayout" topLeftCell="A3" zoomScaleNormal="100" workbookViewId="0">
      <selection activeCell="E6" sqref="E6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51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>
        <v>24000000</v>
      </c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1200000</v>
      </c>
      <c r="I12" s="24">
        <v>0.01</v>
      </c>
      <c r="J12" s="53">
        <f>SUM(J16,J23)</f>
        <v>240000</v>
      </c>
      <c r="K12" s="24">
        <v>0.01</v>
      </c>
      <c r="L12" s="57">
        <f>SUM(L23,L16)</f>
        <v>240000</v>
      </c>
      <c r="M12" s="24">
        <v>0.01</v>
      </c>
      <c r="N12" s="57">
        <f>SUM(N23,N16)</f>
        <v>240000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60000</v>
      </c>
      <c r="I13" s="20">
        <v>0.05</v>
      </c>
      <c r="J13" s="37">
        <f>E5*I13*I12</f>
        <v>12000</v>
      </c>
      <c r="K13" s="20">
        <v>0.05</v>
      </c>
      <c r="L13" s="37">
        <f>E5*K12*K13</f>
        <v>12000</v>
      </c>
      <c r="M13" s="20">
        <v>0.05</v>
      </c>
      <c r="N13" s="37">
        <f>E5*M13*M12</f>
        <v>12000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180000</v>
      </c>
      <c r="I14" s="20">
        <v>0.15</v>
      </c>
      <c r="J14" s="37">
        <f>E5*I14*I12</f>
        <v>36000</v>
      </c>
      <c r="K14" s="20">
        <v>0.15</v>
      </c>
      <c r="L14" s="37">
        <f>E5*K12*K14</f>
        <v>36000</v>
      </c>
      <c r="M14" s="20">
        <v>0.15</v>
      </c>
      <c r="N14" s="37">
        <f>E5*M12*M14</f>
        <v>36000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180000</v>
      </c>
      <c r="I15" s="20">
        <v>0.15</v>
      </c>
      <c r="J15" s="37">
        <f>E5*I15*I12</f>
        <v>36000</v>
      </c>
      <c r="K15" s="20">
        <v>0.15</v>
      </c>
      <c r="L15" s="37">
        <f>E5*K12*K15</f>
        <v>36000</v>
      </c>
      <c r="M15" s="20">
        <v>0.15</v>
      </c>
      <c r="N15" s="37">
        <f>E5*M12*M15</f>
        <v>36000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420000</v>
      </c>
      <c r="I16" s="34">
        <f t="shared" si="0"/>
        <v>0.35</v>
      </c>
      <c r="J16" s="32">
        <f t="shared" si="0"/>
        <v>84000</v>
      </c>
      <c r="K16" s="34">
        <f t="shared" si="0"/>
        <v>0.35</v>
      </c>
      <c r="L16" s="32">
        <f t="shared" si="0"/>
        <v>84000</v>
      </c>
      <c r="M16" s="34">
        <f t="shared" si="0"/>
        <v>0.35</v>
      </c>
      <c r="N16" s="32">
        <f t="shared" si="0"/>
        <v>84000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120000</v>
      </c>
      <c r="I17" s="20">
        <v>0.1</v>
      </c>
      <c r="J17" s="37">
        <f>E5*I17*I12</f>
        <v>24000</v>
      </c>
      <c r="K17" s="20">
        <v>0.1</v>
      </c>
      <c r="L17" s="37">
        <f>E5*K12*K17</f>
        <v>24000</v>
      </c>
      <c r="M17" s="20">
        <v>0.1</v>
      </c>
      <c r="N17" s="37">
        <f>E5*M12*M17</f>
        <v>24000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60000</v>
      </c>
      <c r="I18" s="20">
        <v>0.05</v>
      </c>
      <c r="J18" s="37">
        <f>E5*I18*I12</f>
        <v>12000</v>
      </c>
      <c r="K18" s="20">
        <v>0.05</v>
      </c>
      <c r="L18" s="37">
        <f>E5*K12*K18</f>
        <v>12000</v>
      </c>
      <c r="M18" s="20">
        <v>0.05</v>
      </c>
      <c r="N18" s="37">
        <f>E5*M12*M18</f>
        <v>12000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24000</v>
      </c>
      <c r="I19" s="20">
        <v>0.02</v>
      </c>
      <c r="J19" s="37">
        <f>E5*I19*I12</f>
        <v>4800</v>
      </c>
      <c r="K19" s="20">
        <v>0.02</v>
      </c>
      <c r="L19" s="37">
        <f>E5*K12*K19</f>
        <v>4800</v>
      </c>
      <c r="M19" s="20">
        <v>0.02</v>
      </c>
      <c r="N19" s="37">
        <f>E5*M12*M19</f>
        <v>4800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396000</v>
      </c>
      <c r="I20" s="20">
        <v>0.33</v>
      </c>
      <c r="J20" s="37">
        <f>E5*I12*I20</f>
        <v>79200</v>
      </c>
      <c r="K20" s="20">
        <v>0.33</v>
      </c>
      <c r="L20" s="37">
        <f>E5*K12*K20</f>
        <v>79200</v>
      </c>
      <c r="M20" s="20">
        <v>0.33</v>
      </c>
      <c r="N20" s="37">
        <f>E5*M12*M20</f>
        <v>79200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60000</v>
      </c>
      <c r="I21" s="20">
        <v>0.05</v>
      </c>
      <c r="J21" s="37">
        <f>E5*I21*I12</f>
        <v>12000</v>
      </c>
      <c r="K21" s="20">
        <v>0.05</v>
      </c>
      <c r="L21" s="37">
        <f>E5*K12*K21</f>
        <v>12000</v>
      </c>
      <c r="M21" s="20">
        <v>0.05</v>
      </c>
      <c r="N21" s="37">
        <f>E5*M12*M21</f>
        <v>12000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120000</v>
      </c>
      <c r="I22" s="20">
        <v>0.1</v>
      </c>
      <c r="J22" s="37">
        <f>E5*I22*I12</f>
        <v>24000</v>
      </c>
      <c r="K22" s="20">
        <v>0.1</v>
      </c>
      <c r="L22" s="37">
        <f>E5*K12*K22</f>
        <v>24000</v>
      </c>
      <c r="M22" s="20">
        <v>0.1</v>
      </c>
      <c r="N22" s="37">
        <f>E5*M12*M22</f>
        <v>24000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780000</v>
      </c>
      <c r="I23" s="34">
        <f t="shared" si="1"/>
        <v>0.65</v>
      </c>
      <c r="J23" s="32">
        <f t="shared" si="1"/>
        <v>156000</v>
      </c>
      <c r="K23" s="34">
        <f t="shared" si="1"/>
        <v>0.65</v>
      </c>
      <c r="L23" s="32">
        <f t="shared" si="1"/>
        <v>156000</v>
      </c>
      <c r="M23" s="34">
        <f t="shared" si="1"/>
        <v>0.65</v>
      </c>
      <c r="N23" s="32">
        <f t="shared" si="1"/>
        <v>156000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420000</v>
      </c>
      <c r="I25" s="55"/>
      <c r="J25" s="32">
        <f>SUM(J16,)</f>
        <v>84000</v>
      </c>
      <c r="K25" s="55"/>
      <c r="L25" s="32">
        <f>SUM(L16,)</f>
        <v>84000</v>
      </c>
      <c r="M25" s="55"/>
      <c r="N25" s="32">
        <f>SUM(N16,)</f>
        <v>84000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780000</v>
      </c>
      <c r="I26" s="55"/>
      <c r="J26" s="32">
        <f>SUM(J23,)</f>
        <v>156000</v>
      </c>
      <c r="K26" s="55"/>
      <c r="L26" s="32">
        <f>SUM(L23,)</f>
        <v>156000</v>
      </c>
      <c r="M26" s="55"/>
      <c r="N26" s="32">
        <f>SUM(N23)</f>
        <v>156000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>
        <f>H27/E5</f>
        <v>0.05</v>
      </c>
      <c r="H27" s="56">
        <f>SUM(H25:H26)</f>
        <v>1200000</v>
      </c>
      <c r="I27" s="54">
        <f>J27/E5</f>
        <v>0.01</v>
      </c>
      <c r="J27" s="56">
        <f>SUM(J25:J26)</f>
        <v>240000</v>
      </c>
      <c r="K27" s="54">
        <f>L27/E5</f>
        <v>0.01</v>
      </c>
      <c r="L27" s="56">
        <f>SUM(L25:L26)</f>
        <v>240000</v>
      </c>
      <c r="M27" s="54">
        <f>N27/E5</f>
        <v>0.01</v>
      </c>
      <c r="N27" s="56">
        <f>SUM(N25:N26)</f>
        <v>240000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BF683-57C3-484D-9DCD-66B2FE833B92}">
  <sheetPr>
    <pageSetUpPr fitToPage="1"/>
  </sheetPr>
  <dimension ref="A1:P27"/>
  <sheetViews>
    <sheetView showRuler="0" view="pageLayout" topLeftCell="A4" zoomScaleNormal="100" workbookViewId="0">
      <selection activeCell="E6" sqref="E6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52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>
        <v>204000000</v>
      </c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10200000</v>
      </c>
      <c r="I12" s="24">
        <v>0.01</v>
      </c>
      <c r="J12" s="53">
        <f>SUM(J16,J23)</f>
        <v>2040000</v>
      </c>
      <c r="K12" s="24">
        <v>0.01</v>
      </c>
      <c r="L12" s="57">
        <f>SUM(L23,L16)</f>
        <v>2040000</v>
      </c>
      <c r="M12" s="24">
        <v>0.01</v>
      </c>
      <c r="N12" s="57">
        <f>SUM(N23,N16)</f>
        <v>2040000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510000</v>
      </c>
      <c r="I13" s="20">
        <v>0.05</v>
      </c>
      <c r="J13" s="37">
        <f>E5*I13*I12</f>
        <v>102000</v>
      </c>
      <c r="K13" s="20">
        <v>0.05</v>
      </c>
      <c r="L13" s="37">
        <f>E5*K12*K13</f>
        <v>102000</v>
      </c>
      <c r="M13" s="20">
        <v>0.05</v>
      </c>
      <c r="N13" s="37">
        <f>E5*M13*M12</f>
        <v>102000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1530000</v>
      </c>
      <c r="I14" s="20">
        <v>0.15</v>
      </c>
      <c r="J14" s="37">
        <f>E5*I14*I12</f>
        <v>306000</v>
      </c>
      <c r="K14" s="20">
        <v>0.15</v>
      </c>
      <c r="L14" s="37">
        <f>E5*K12*K14</f>
        <v>306000</v>
      </c>
      <c r="M14" s="20">
        <v>0.15</v>
      </c>
      <c r="N14" s="37">
        <f>E5*M12*M14</f>
        <v>306000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1530000</v>
      </c>
      <c r="I15" s="20">
        <v>0.15</v>
      </c>
      <c r="J15" s="37">
        <f>E5*I15*I12</f>
        <v>306000</v>
      </c>
      <c r="K15" s="20">
        <v>0.15</v>
      </c>
      <c r="L15" s="37">
        <f>E5*K12*K15</f>
        <v>306000</v>
      </c>
      <c r="M15" s="20">
        <v>0.15</v>
      </c>
      <c r="N15" s="37">
        <f>E5*M12*M15</f>
        <v>306000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3570000</v>
      </c>
      <c r="I16" s="34">
        <f t="shared" si="0"/>
        <v>0.35</v>
      </c>
      <c r="J16" s="32">
        <f t="shared" si="0"/>
        <v>714000</v>
      </c>
      <c r="K16" s="34">
        <f t="shared" si="0"/>
        <v>0.35</v>
      </c>
      <c r="L16" s="32">
        <f t="shared" si="0"/>
        <v>714000</v>
      </c>
      <c r="M16" s="34">
        <f t="shared" si="0"/>
        <v>0.35</v>
      </c>
      <c r="N16" s="32">
        <f t="shared" si="0"/>
        <v>714000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1020000</v>
      </c>
      <c r="I17" s="20">
        <v>0.1</v>
      </c>
      <c r="J17" s="37">
        <f>E5*I17*I12</f>
        <v>204000</v>
      </c>
      <c r="K17" s="20">
        <v>0.1</v>
      </c>
      <c r="L17" s="37">
        <f>E5*K12*K17</f>
        <v>204000</v>
      </c>
      <c r="M17" s="20">
        <v>0.1</v>
      </c>
      <c r="N17" s="37">
        <f>E5*M12*M17</f>
        <v>204000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510000</v>
      </c>
      <c r="I18" s="20">
        <v>0.05</v>
      </c>
      <c r="J18" s="37">
        <f>E5*I18*I12</f>
        <v>102000</v>
      </c>
      <c r="K18" s="20">
        <v>0.05</v>
      </c>
      <c r="L18" s="37">
        <f>E5*K12*K18</f>
        <v>102000</v>
      </c>
      <c r="M18" s="20">
        <v>0.05</v>
      </c>
      <c r="N18" s="37">
        <f>E5*M12*M18</f>
        <v>102000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204000</v>
      </c>
      <c r="I19" s="20">
        <v>0.02</v>
      </c>
      <c r="J19" s="37">
        <f>E5*I19*I12</f>
        <v>40800</v>
      </c>
      <c r="K19" s="20">
        <v>0.02</v>
      </c>
      <c r="L19" s="37">
        <f>E5*K12*K19</f>
        <v>40800</v>
      </c>
      <c r="M19" s="20">
        <v>0.02</v>
      </c>
      <c r="N19" s="37">
        <f>E5*M12*M19</f>
        <v>40800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3366000</v>
      </c>
      <c r="I20" s="20">
        <v>0.33</v>
      </c>
      <c r="J20" s="37">
        <f>E5*I12*I20</f>
        <v>673200</v>
      </c>
      <c r="K20" s="20">
        <v>0.33</v>
      </c>
      <c r="L20" s="37">
        <f>E5*K12*K20</f>
        <v>673200</v>
      </c>
      <c r="M20" s="20">
        <v>0.33</v>
      </c>
      <c r="N20" s="37">
        <f>E5*M12*M20</f>
        <v>673200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510000</v>
      </c>
      <c r="I21" s="20">
        <v>0.05</v>
      </c>
      <c r="J21" s="37">
        <f>E5*I21*I12</f>
        <v>102000</v>
      </c>
      <c r="K21" s="20">
        <v>0.05</v>
      </c>
      <c r="L21" s="37">
        <f>E5*K12*K21</f>
        <v>102000</v>
      </c>
      <c r="M21" s="20">
        <v>0.05</v>
      </c>
      <c r="N21" s="37">
        <f>E5*M12*M21</f>
        <v>102000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1020000</v>
      </c>
      <c r="I22" s="20">
        <v>0.1</v>
      </c>
      <c r="J22" s="37">
        <f>E5*I22*I12</f>
        <v>204000</v>
      </c>
      <c r="K22" s="20">
        <v>0.1</v>
      </c>
      <c r="L22" s="37">
        <f>E5*K12*K22</f>
        <v>204000</v>
      </c>
      <c r="M22" s="20">
        <v>0.1</v>
      </c>
      <c r="N22" s="37">
        <f>E5*M12*M22</f>
        <v>204000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6630000</v>
      </c>
      <c r="I23" s="34">
        <f t="shared" si="1"/>
        <v>0.65</v>
      </c>
      <c r="J23" s="32">
        <f t="shared" si="1"/>
        <v>1326000</v>
      </c>
      <c r="K23" s="34">
        <f t="shared" si="1"/>
        <v>0.65</v>
      </c>
      <c r="L23" s="32">
        <f t="shared" si="1"/>
        <v>1326000</v>
      </c>
      <c r="M23" s="34">
        <f t="shared" si="1"/>
        <v>0.65</v>
      </c>
      <c r="N23" s="32">
        <f t="shared" si="1"/>
        <v>1326000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3570000</v>
      </c>
      <c r="I25" s="55"/>
      <c r="J25" s="32">
        <f>SUM(J16,)</f>
        <v>714000</v>
      </c>
      <c r="K25" s="55"/>
      <c r="L25" s="32">
        <f>SUM(L16,)</f>
        <v>714000</v>
      </c>
      <c r="M25" s="55"/>
      <c r="N25" s="32">
        <f>SUM(N16,)</f>
        <v>714000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6630000</v>
      </c>
      <c r="I26" s="55"/>
      <c r="J26" s="32">
        <f>SUM(J23,)</f>
        <v>1326000</v>
      </c>
      <c r="K26" s="55"/>
      <c r="L26" s="32">
        <f>SUM(L23,)</f>
        <v>1326000</v>
      </c>
      <c r="M26" s="55"/>
      <c r="N26" s="32">
        <f>SUM(N23)</f>
        <v>1326000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>
        <f>H27/E5</f>
        <v>0.05</v>
      </c>
      <c r="H27" s="56">
        <f>SUM(H25:H26)</f>
        <v>10200000</v>
      </c>
      <c r="I27" s="54">
        <f>J27/E5</f>
        <v>0.01</v>
      </c>
      <c r="J27" s="56">
        <f>SUM(J25:J26)</f>
        <v>2040000</v>
      </c>
      <c r="K27" s="54">
        <f>L27/E5</f>
        <v>0.01</v>
      </c>
      <c r="L27" s="56">
        <f>SUM(L25:L26)</f>
        <v>2040000</v>
      </c>
      <c r="M27" s="54">
        <f>N27/E5</f>
        <v>0.01</v>
      </c>
      <c r="N27" s="56">
        <f>SUM(N25:N26)</f>
        <v>2040000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CBA24-4F97-41E3-B975-394A4E307712}">
  <sheetPr>
    <pageSetUpPr fitToPage="1"/>
  </sheetPr>
  <dimension ref="A1:P27"/>
  <sheetViews>
    <sheetView showRuler="0" view="pageLayout" topLeftCell="A4" zoomScaleNormal="100" workbookViewId="0">
      <selection activeCell="H30" sqref="H30"/>
    </sheetView>
  </sheetViews>
  <sheetFormatPr baseColWidth="10" defaultRowHeight="15" x14ac:dyDescent="0.25"/>
  <cols>
    <col min="1" max="1" width="6.85546875" style="59" customWidth="1"/>
    <col min="2" max="2" width="40.5703125" style="11" customWidth="1"/>
    <col min="3" max="3" width="2.85546875" style="14" customWidth="1"/>
    <col min="4" max="4" width="7.7109375" style="13" customWidth="1"/>
    <col min="5" max="5" width="10.7109375" style="13" customWidth="1"/>
    <col min="6" max="6" width="2.85546875" customWidth="1"/>
    <col min="7" max="7" width="7.7109375" style="11" customWidth="1"/>
    <col min="8" max="8" width="10.7109375" style="11" customWidth="1"/>
    <col min="9" max="9" width="7.7109375" style="11" customWidth="1"/>
    <col min="10" max="10" width="10.7109375" style="11" customWidth="1"/>
    <col min="11" max="11" width="7.7109375" style="11" customWidth="1"/>
    <col min="12" max="12" width="10.7109375" style="11" customWidth="1"/>
    <col min="13" max="13" width="7.7109375" style="11" customWidth="1"/>
    <col min="14" max="14" width="10.7109375" style="11" customWidth="1"/>
    <col min="15" max="15" width="11.140625" style="14" customWidth="1"/>
  </cols>
  <sheetData>
    <row r="1" spans="1:16" s="5" customFormat="1" ht="23.25" x14ac:dyDescent="0.35">
      <c r="A1" s="59"/>
      <c r="B1" s="6"/>
      <c r="C1" s="7"/>
      <c r="D1" s="8"/>
      <c r="E1" s="8"/>
      <c r="G1" s="6"/>
      <c r="H1" s="6"/>
      <c r="I1" s="6"/>
      <c r="J1" s="6"/>
      <c r="K1" s="6"/>
      <c r="L1" s="6"/>
      <c r="M1" s="6"/>
      <c r="N1" s="6"/>
      <c r="O1" s="7"/>
    </row>
    <row r="2" spans="1:16" s="4" customFormat="1" ht="26.25" x14ac:dyDescent="0.4">
      <c r="A2" s="59"/>
      <c r="B2" s="66" t="s">
        <v>24</v>
      </c>
      <c r="C2" s="27"/>
      <c r="D2" s="27"/>
      <c r="E2" s="27"/>
      <c r="G2" s="27"/>
      <c r="H2" s="27"/>
      <c r="I2" s="27"/>
      <c r="J2" s="27"/>
      <c r="K2" s="27"/>
      <c r="L2" s="27"/>
      <c r="M2" s="27"/>
      <c r="N2" s="27"/>
      <c r="O2" s="27"/>
    </row>
    <row r="3" spans="1:16" ht="23.25" x14ac:dyDescent="0.25">
      <c r="B3" s="67" t="s">
        <v>53</v>
      </c>
      <c r="C3" s="28"/>
      <c r="D3" s="28"/>
      <c r="E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3.25" x14ac:dyDescent="0.25">
      <c r="B4" s="9"/>
      <c r="C4" s="9"/>
      <c r="D4" s="9"/>
      <c r="E4" s="9"/>
      <c r="G4" s="9"/>
      <c r="H4" s="9"/>
      <c r="I4" s="9"/>
      <c r="J4" s="9"/>
      <c r="K4" s="9"/>
      <c r="L4" s="9"/>
      <c r="M4" s="9"/>
      <c r="N4" s="9"/>
      <c r="O4" s="9"/>
    </row>
    <row r="5" spans="1:16" ht="15.75" x14ac:dyDescent="0.25">
      <c r="B5" s="68" t="s">
        <v>12</v>
      </c>
      <c r="C5" s="10"/>
      <c r="E5" s="21">
        <v>15000000</v>
      </c>
      <c r="G5" s="10"/>
      <c r="O5" s="12"/>
    </row>
    <row r="6" spans="1:16" ht="15.75" x14ac:dyDescent="0.25">
      <c r="B6" s="68"/>
      <c r="C6" s="10"/>
      <c r="E6" s="29"/>
      <c r="G6" s="10"/>
      <c r="O6" s="12"/>
    </row>
    <row r="7" spans="1:16" ht="15.75" thickBot="1" x14ac:dyDescent="0.3"/>
    <row r="8" spans="1:16" s="49" customFormat="1" x14ac:dyDescent="0.25">
      <c r="A8" s="26"/>
      <c r="B8" s="12"/>
      <c r="C8" s="19"/>
      <c r="D8" s="84" t="s">
        <v>17</v>
      </c>
      <c r="E8" s="85"/>
      <c r="G8" s="86" t="s">
        <v>2</v>
      </c>
      <c r="H8" s="86"/>
      <c r="I8" s="86" t="s">
        <v>3</v>
      </c>
      <c r="J8" s="86"/>
      <c r="K8" s="86" t="s">
        <v>4</v>
      </c>
      <c r="L8" s="86"/>
      <c r="M8" s="86" t="s">
        <v>5</v>
      </c>
      <c r="N8" s="86"/>
      <c r="O8" s="50"/>
    </row>
    <row r="9" spans="1:16" s="51" customFormat="1" x14ac:dyDescent="0.25">
      <c r="A9" s="58"/>
      <c r="B9" s="46"/>
      <c r="C9" s="46"/>
      <c r="D9" s="64" t="s">
        <v>0</v>
      </c>
      <c r="E9" s="65" t="s">
        <v>1</v>
      </c>
      <c r="G9" s="82" t="s">
        <v>0</v>
      </c>
      <c r="H9" s="82" t="s">
        <v>1</v>
      </c>
      <c r="I9" s="82" t="s">
        <v>0</v>
      </c>
      <c r="J9" s="82" t="s">
        <v>1</v>
      </c>
      <c r="K9" s="82" t="s">
        <v>0</v>
      </c>
      <c r="L9" s="82" t="s">
        <v>1</v>
      </c>
      <c r="M9" s="82" t="s">
        <v>0</v>
      </c>
      <c r="N9" s="82" t="s">
        <v>1</v>
      </c>
      <c r="O9" s="46"/>
    </row>
    <row r="10" spans="1:16" s="1" customFormat="1" ht="15.75" thickBot="1" x14ac:dyDescent="0.3">
      <c r="A10" s="59"/>
      <c r="B10" s="15"/>
      <c r="C10" s="16"/>
      <c r="D10" s="88" t="s">
        <v>15</v>
      </c>
      <c r="E10" s="89"/>
      <c r="G10" s="83" t="s">
        <v>11</v>
      </c>
      <c r="H10" s="83"/>
      <c r="I10" s="83" t="s">
        <v>55</v>
      </c>
      <c r="J10" s="83"/>
      <c r="K10" s="83" t="s">
        <v>56</v>
      </c>
      <c r="L10" s="83"/>
      <c r="M10" s="83"/>
      <c r="N10" s="83"/>
      <c r="O10" s="17"/>
    </row>
    <row r="11" spans="1:16" s="40" customFormat="1" ht="15.75" thickBot="1" x14ac:dyDescent="0.3">
      <c r="A11" s="60"/>
      <c r="B11" s="38"/>
      <c r="C11" s="16"/>
      <c r="D11" s="39"/>
      <c r="E11" s="39"/>
      <c r="G11" s="41"/>
      <c r="H11" s="41"/>
      <c r="I11" s="41"/>
      <c r="J11" s="41"/>
      <c r="K11" s="41"/>
      <c r="L11" s="41"/>
      <c r="M11" s="41"/>
      <c r="N11" s="41"/>
      <c r="O11" s="17"/>
    </row>
    <row r="12" spans="1:16" s="2" customFormat="1" x14ac:dyDescent="0.25">
      <c r="A12" s="58"/>
      <c r="B12" s="52" t="s">
        <v>18</v>
      </c>
      <c r="C12" s="18"/>
      <c r="D12" s="69" t="e">
        <f>SUM(G12,I12,K12,M12,#REF!)</f>
        <v>#REF!</v>
      </c>
      <c r="E12" s="70" t="e">
        <f>SUM(E23,E16)</f>
        <v>#REF!</v>
      </c>
      <c r="G12" s="24">
        <v>0.05</v>
      </c>
      <c r="H12" s="53">
        <f>SUM(H23,H16)</f>
        <v>750000</v>
      </c>
      <c r="I12" s="24">
        <v>0.01</v>
      </c>
      <c r="J12" s="53">
        <f>SUM(J16,J23)</f>
        <v>150000</v>
      </c>
      <c r="K12" s="24">
        <v>0.01</v>
      </c>
      <c r="L12" s="57">
        <f>SUM(L23,L16)</f>
        <v>150000</v>
      </c>
      <c r="M12" s="24">
        <v>0.01</v>
      </c>
      <c r="N12" s="57">
        <f>SUM(N23,N16)</f>
        <v>150000</v>
      </c>
      <c r="O12" s="18"/>
    </row>
    <row r="13" spans="1:16" x14ac:dyDescent="0.25">
      <c r="A13" s="87" t="s">
        <v>13</v>
      </c>
      <c r="B13" s="47" t="s">
        <v>23</v>
      </c>
      <c r="D13" s="71"/>
      <c r="E13" s="72" t="e">
        <f>SUM(H13,J13,L13,N13,#REF!,#REF!)</f>
        <v>#REF!</v>
      </c>
      <c r="F13" s="3"/>
      <c r="G13" s="20">
        <v>0.05</v>
      </c>
      <c r="H13" s="37">
        <f>E5*G13*G12</f>
        <v>37500</v>
      </c>
      <c r="I13" s="20">
        <v>0.05</v>
      </c>
      <c r="J13" s="37">
        <f>E5*I13*I12</f>
        <v>7500</v>
      </c>
      <c r="K13" s="20">
        <v>0.05</v>
      </c>
      <c r="L13" s="37">
        <f>E5*K12*K13</f>
        <v>7500</v>
      </c>
      <c r="M13" s="20">
        <v>0.05</v>
      </c>
      <c r="N13" s="37">
        <f>E5*M13*M12</f>
        <v>7500</v>
      </c>
      <c r="O13" s="22"/>
      <c r="P13" s="3"/>
    </row>
    <row r="14" spans="1:16" x14ac:dyDescent="0.25">
      <c r="A14" s="87"/>
      <c r="B14" s="47" t="s">
        <v>6</v>
      </c>
      <c r="D14" s="71"/>
      <c r="E14" s="72" t="e">
        <f>SUM(H14,J14,L14,N14,#REF!,#REF!)</f>
        <v>#REF!</v>
      </c>
      <c r="F14" s="3"/>
      <c r="G14" s="20">
        <v>0.15</v>
      </c>
      <c r="H14" s="37">
        <f>E5*G14*G12</f>
        <v>112500</v>
      </c>
      <c r="I14" s="20">
        <v>0.15</v>
      </c>
      <c r="J14" s="37">
        <f>E5*I14*I12</f>
        <v>22500</v>
      </c>
      <c r="K14" s="20">
        <v>0.15</v>
      </c>
      <c r="L14" s="37">
        <f>E5*K12*K14</f>
        <v>22500</v>
      </c>
      <c r="M14" s="20">
        <v>0.15</v>
      </c>
      <c r="N14" s="37">
        <f>E5*M12*M14</f>
        <v>22500</v>
      </c>
      <c r="O14" s="22"/>
      <c r="P14" s="3"/>
    </row>
    <row r="15" spans="1:16" x14ac:dyDescent="0.25">
      <c r="A15" s="87"/>
      <c r="B15" s="47" t="s">
        <v>54</v>
      </c>
      <c r="D15" s="71"/>
      <c r="E15" s="72" t="e">
        <f>SUM(H15,J15,L15,N15,#REF!,#REF!)</f>
        <v>#REF!</v>
      </c>
      <c r="F15" s="3"/>
      <c r="G15" s="20">
        <v>0.15</v>
      </c>
      <c r="H15" s="37">
        <f>E5*G15*G12</f>
        <v>112500</v>
      </c>
      <c r="I15" s="20">
        <v>0.15</v>
      </c>
      <c r="J15" s="37">
        <f>E5*I15*I12</f>
        <v>22500</v>
      </c>
      <c r="K15" s="20">
        <v>0.15</v>
      </c>
      <c r="L15" s="37">
        <f>E5*K12*K15</f>
        <v>22500</v>
      </c>
      <c r="M15" s="20">
        <v>0.15</v>
      </c>
      <c r="N15" s="37">
        <f>E5*M12*M15</f>
        <v>22500</v>
      </c>
      <c r="O15" s="22"/>
      <c r="P15" s="3"/>
    </row>
    <row r="16" spans="1:16" s="36" customFormat="1" x14ac:dyDescent="0.25">
      <c r="A16" s="87"/>
      <c r="B16" s="48" t="s">
        <v>9</v>
      </c>
      <c r="C16" s="31"/>
      <c r="D16" s="73" t="e">
        <f>E16/E12</f>
        <v>#REF!</v>
      </c>
      <c r="E16" s="74" t="e">
        <f>SUM(E13:E15)</f>
        <v>#REF!</v>
      </c>
      <c r="F16" s="33"/>
      <c r="G16" s="34">
        <f t="shared" ref="G16:N16" si="0">SUM(G13:G15)</f>
        <v>0.35</v>
      </c>
      <c r="H16" s="32">
        <f t="shared" si="0"/>
        <v>262500</v>
      </c>
      <c r="I16" s="34">
        <f t="shared" si="0"/>
        <v>0.35</v>
      </c>
      <c r="J16" s="32">
        <f t="shared" si="0"/>
        <v>52500</v>
      </c>
      <c r="K16" s="34">
        <f t="shared" si="0"/>
        <v>0.35</v>
      </c>
      <c r="L16" s="32">
        <f t="shared" si="0"/>
        <v>52500</v>
      </c>
      <c r="M16" s="34">
        <f t="shared" si="0"/>
        <v>0.35</v>
      </c>
      <c r="N16" s="32">
        <f t="shared" si="0"/>
        <v>52500</v>
      </c>
      <c r="O16" s="35"/>
      <c r="P16" s="33"/>
    </row>
    <row r="17" spans="1:16" x14ac:dyDescent="0.25">
      <c r="A17" s="87"/>
      <c r="B17" s="47" t="s">
        <v>7</v>
      </c>
      <c r="D17" s="71"/>
      <c r="E17" s="72" t="e">
        <f>SUM(H17,J17,L17,N17,#REF!,#REF!)</f>
        <v>#REF!</v>
      </c>
      <c r="F17" s="3"/>
      <c r="G17" s="20">
        <v>0.1</v>
      </c>
      <c r="H17" s="37">
        <f>E5*G17*G12</f>
        <v>75000</v>
      </c>
      <c r="I17" s="20">
        <v>0.1</v>
      </c>
      <c r="J17" s="37">
        <f>E5*I17*I12</f>
        <v>15000</v>
      </c>
      <c r="K17" s="20">
        <v>0.1</v>
      </c>
      <c r="L17" s="37">
        <f>E5*K12*K17</f>
        <v>15000</v>
      </c>
      <c r="M17" s="20">
        <v>0.1</v>
      </c>
      <c r="N17" s="37">
        <f>E5*M12*M17</f>
        <v>15000</v>
      </c>
      <c r="O17" s="22"/>
      <c r="P17" s="3"/>
    </row>
    <row r="18" spans="1:16" x14ac:dyDescent="0.25">
      <c r="A18" s="87"/>
      <c r="B18" s="47" t="s">
        <v>8</v>
      </c>
      <c r="D18" s="71"/>
      <c r="E18" s="72" t="e">
        <f>SUM(H18,J18,L18,N18,#REF!,#REF!)</f>
        <v>#REF!</v>
      </c>
      <c r="F18" s="3"/>
      <c r="G18" s="20">
        <v>0.05</v>
      </c>
      <c r="H18" s="37">
        <f>E5*G18*G12</f>
        <v>37500</v>
      </c>
      <c r="I18" s="20">
        <v>0.05</v>
      </c>
      <c r="J18" s="37">
        <f>E5*I18*I12</f>
        <v>7500</v>
      </c>
      <c r="K18" s="20">
        <v>0.05</v>
      </c>
      <c r="L18" s="37">
        <f>E5*K12*K18</f>
        <v>7500</v>
      </c>
      <c r="M18" s="20">
        <v>0.05</v>
      </c>
      <c r="N18" s="37">
        <f>E5*M12*M18</f>
        <v>7500</v>
      </c>
      <c r="O18" s="22"/>
      <c r="P18" s="3"/>
    </row>
    <row r="19" spans="1:16" x14ac:dyDescent="0.25">
      <c r="A19" s="87" t="s">
        <v>14</v>
      </c>
      <c r="B19" s="47" t="s">
        <v>19</v>
      </c>
      <c r="D19" s="71"/>
      <c r="E19" s="72" t="e">
        <f>SUM(H19,J19,L19,N19,#REF!,#REF!)</f>
        <v>#REF!</v>
      </c>
      <c r="F19" s="3"/>
      <c r="G19" s="20">
        <v>0.02</v>
      </c>
      <c r="H19" s="37">
        <f>E5*G19*G12</f>
        <v>15000</v>
      </c>
      <c r="I19" s="20">
        <v>0.02</v>
      </c>
      <c r="J19" s="37">
        <f>E5*I19*I12</f>
        <v>3000</v>
      </c>
      <c r="K19" s="20">
        <v>0.02</v>
      </c>
      <c r="L19" s="37">
        <f>E5*K12*K19</f>
        <v>3000</v>
      </c>
      <c r="M19" s="20">
        <v>0.02</v>
      </c>
      <c r="N19" s="37">
        <f>E5*M12*M19</f>
        <v>3000</v>
      </c>
      <c r="O19" s="22"/>
      <c r="P19" s="3"/>
    </row>
    <row r="20" spans="1:16" x14ac:dyDescent="0.25">
      <c r="A20" s="87"/>
      <c r="B20" s="47" t="s">
        <v>20</v>
      </c>
      <c r="D20" s="71"/>
      <c r="E20" s="72"/>
      <c r="F20" s="3"/>
      <c r="G20" s="20">
        <v>0.33</v>
      </c>
      <c r="H20" s="37">
        <f>E5*G12*G20</f>
        <v>247500</v>
      </c>
      <c r="I20" s="20">
        <v>0.33</v>
      </c>
      <c r="J20" s="37">
        <f>E5*I12*I20</f>
        <v>49500</v>
      </c>
      <c r="K20" s="20">
        <v>0.33</v>
      </c>
      <c r="L20" s="37">
        <f>E5*K12*K20</f>
        <v>49500</v>
      </c>
      <c r="M20" s="20">
        <v>0.33</v>
      </c>
      <c r="N20" s="37">
        <f>E5*M12*M20</f>
        <v>49500</v>
      </c>
      <c r="O20" s="22"/>
      <c r="P20" s="3"/>
    </row>
    <row r="21" spans="1:16" x14ac:dyDescent="0.25">
      <c r="A21" s="87"/>
      <c r="B21" s="47" t="s">
        <v>21</v>
      </c>
      <c r="D21" s="71"/>
      <c r="E21" s="72" t="e">
        <f>SUM(H21,J21,L21,N21,#REF!,#REF!)</f>
        <v>#REF!</v>
      </c>
      <c r="F21" s="3"/>
      <c r="G21" s="20">
        <v>0.05</v>
      </c>
      <c r="H21" s="37">
        <f>E5*G21*G12</f>
        <v>37500</v>
      </c>
      <c r="I21" s="20">
        <v>0.05</v>
      </c>
      <c r="J21" s="37">
        <f>E5*I21*I12</f>
        <v>7500</v>
      </c>
      <c r="K21" s="20">
        <v>0.05</v>
      </c>
      <c r="L21" s="37">
        <f>E5*K12*K21</f>
        <v>7500</v>
      </c>
      <c r="M21" s="20">
        <v>0.05</v>
      </c>
      <c r="N21" s="37">
        <f>E5*M12*M21</f>
        <v>7500</v>
      </c>
      <c r="O21" s="22"/>
      <c r="P21" s="3"/>
    </row>
    <row r="22" spans="1:16" x14ac:dyDescent="0.25">
      <c r="A22" s="87"/>
      <c r="B22" s="47" t="s">
        <v>22</v>
      </c>
      <c r="D22" s="71"/>
      <c r="E22" s="72" t="e">
        <f>SUM(H22,J22,L22,N22,#REF!,#REF!)</f>
        <v>#REF!</v>
      </c>
      <c r="F22" s="3"/>
      <c r="G22" s="20">
        <v>0.1</v>
      </c>
      <c r="H22" s="37">
        <f>E5*G22*G12</f>
        <v>75000</v>
      </c>
      <c r="I22" s="20">
        <v>0.1</v>
      </c>
      <c r="J22" s="37">
        <f>E5*I22*I12</f>
        <v>15000</v>
      </c>
      <c r="K22" s="20">
        <v>0.1</v>
      </c>
      <c r="L22" s="37">
        <f>E5*K12*K22</f>
        <v>15000</v>
      </c>
      <c r="M22" s="20">
        <v>0.1</v>
      </c>
      <c r="N22" s="37">
        <f>E5*M12*M22</f>
        <v>15000</v>
      </c>
      <c r="O22" s="22"/>
      <c r="P22" s="3"/>
    </row>
    <row r="23" spans="1:16" s="36" customFormat="1" ht="15.75" thickBot="1" x14ac:dyDescent="0.3">
      <c r="A23" s="87"/>
      <c r="B23" s="48" t="s">
        <v>10</v>
      </c>
      <c r="C23" s="31"/>
      <c r="D23" s="75" t="e">
        <f>E23/E12</f>
        <v>#REF!</v>
      </c>
      <c r="E23" s="76" t="e">
        <f>SUM(E17:E18,E19:E22)</f>
        <v>#REF!</v>
      </c>
      <c r="F23" s="33"/>
      <c r="G23" s="34">
        <f t="shared" ref="G23:N23" si="1">SUM(G17:G18,G19:G22)</f>
        <v>0.65</v>
      </c>
      <c r="H23" s="32">
        <f t="shared" si="1"/>
        <v>487500</v>
      </c>
      <c r="I23" s="34">
        <f t="shared" si="1"/>
        <v>0.65</v>
      </c>
      <c r="J23" s="32">
        <f t="shared" si="1"/>
        <v>97500</v>
      </c>
      <c r="K23" s="34">
        <f t="shared" si="1"/>
        <v>0.65</v>
      </c>
      <c r="L23" s="32">
        <f t="shared" si="1"/>
        <v>97500</v>
      </c>
      <c r="M23" s="34">
        <f t="shared" si="1"/>
        <v>0.65</v>
      </c>
      <c r="N23" s="32">
        <f t="shared" si="1"/>
        <v>97500</v>
      </c>
      <c r="O23" s="35"/>
      <c r="P23" s="33"/>
    </row>
    <row r="24" spans="1:16" s="44" customFormat="1" ht="15.75" thickBot="1" x14ac:dyDescent="0.3">
      <c r="A24" s="61"/>
      <c r="B24" s="42"/>
      <c r="C24" s="23"/>
      <c r="D24" s="43"/>
      <c r="E24" s="30"/>
      <c r="H24" s="45"/>
      <c r="J24" s="45"/>
      <c r="L24" s="45"/>
      <c r="N24" s="45"/>
      <c r="O24" s="25"/>
    </row>
    <row r="25" spans="1:16" s="36" customFormat="1" x14ac:dyDescent="0.25">
      <c r="A25" s="63"/>
      <c r="B25" s="55" t="s">
        <v>9</v>
      </c>
      <c r="C25" s="31"/>
      <c r="D25" s="77"/>
      <c r="E25" s="78" t="e">
        <f>SUM(E16,)</f>
        <v>#REF!</v>
      </c>
      <c r="G25" s="55"/>
      <c r="H25" s="32">
        <f>SUM(H16)</f>
        <v>262500</v>
      </c>
      <c r="I25" s="55"/>
      <c r="J25" s="32">
        <f>SUM(J16,)</f>
        <v>52500</v>
      </c>
      <c r="K25" s="55"/>
      <c r="L25" s="32">
        <f>SUM(L16,)</f>
        <v>52500</v>
      </c>
      <c r="M25" s="55"/>
      <c r="N25" s="32">
        <f>SUM(N16,)</f>
        <v>52500</v>
      </c>
      <c r="O25" s="31"/>
    </row>
    <row r="26" spans="1:16" s="36" customFormat="1" x14ac:dyDescent="0.25">
      <c r="A26" s="63"/>
      <c r="B26" s="55" t="s">
        <v>10</v>
      </c>
      <c r="C26" s="31"/>
      <c r="D26" s="79"/>
      <c r="E26" s="74" t="e">
        <f>SUM(E23,)</f>
        <v>#REF!</v>
      </c>
      <c r="G26" s="55"/>
      <c r="H26" s="32">
        <f>SUM(H23,)</f>
        <v>487500</v>
      </c>
      <c r="I26" s="55"/>
      <c r="J26" s="32">
        <f>SUM(J23,)</f>
        <v>97500</v>
      </c>
      <c r="K26" s="55"/>
      <c r="L26" s="32">
        <f>SUM(L23,)</f>
        <v>97500</v>
      </c>
      <c r="M26" s="55"/>
      <c r="N26" s="32">
        <f>SUM(N23)</f>
        <v>97500</v>
      </c>
      <c r="O26" s="31"/>
    </row>
    <row r="27" spans="1:16" s="49" customFormat="1" ht="15.75" thickBot="1" x14ac:dyDescent="0.3">
      <c r="A27" s="26"/>
      <c r="B27" s="62" t="s">
        <v>16</v>
      </c>
      <c r="C27" s="19"/>
      <c r="D27" s="80" t="e">
        <f>E27/E5</f>
        <v>#REF!</v>
      </c>
      <c r="E27" s="81" t="e">
        <f>SUM(E25:E26)</f>
        <v>#REF!</v>
      </c>
      <c r="G27" s="54">
        <f>H27/E5</f>
        <v>0.05</v>
      </c>
      <c r="H27" s="56">
        <f>SUM(H25:H26)</f>
        <v>750000</v>
      </c>
      <c r="I27" s="54">
        <f>J27/E5</f>
        <v>0.01</v>
      </c>
      <c r="J27" s="56">
        <f>SUM(J25:J26)</f>
        <v>150000</v>
      </c>
      <c r="K27" s="54">
        <f>L27/E5</f>
        <v>0.01</v>
      </c>
      <c r="L27" s="56">
        <f>SUM(L25:L26)</f>
        <v>150000</v>
      </c>
      <c r="M27" s="54">
        <f>N27/E5</f>
        <v>0.01</v>
      </c>
      <c r="N27" s="56">
        <f>SUM(N25:N26)</f>
        <v>150000</v>
      </c>
      <c r="O27" s="19"/>
    </row>
  </sheetData>
  <mergeCells count="12">
    <mergeCell ref="A13:A18"/>
    <mergeCell ref="A19:A23"/>
    <mergeCell ref="D10:E10"/>
    <mergeCell ref="G10:H10"/>
    <mergeCell ref="I10:J10"/>
    <mergeCell ref="K10:L10"/>
    <mergeCell ref="M10:N10"/>
    <mergeCell ref="D8:E8"/>
    <mergeCell ref="G8:H8"/>
    <mergeCell ref="I8:J8"/>
    <mergeCell ref="K8:L8"/>
    <mergeCell ref="M8:N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55" orientation="portrait" r:id="rId1"/>
  <headerFooter>
    <oddHeader>&amp;LIMP-06d/PIR Rév. B du 31/10/2025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33E753ADDCA940808D71F1503B4EBF" ma:contentTypeVersion="2" ma:contentTypeDescription="Crée un document." ma:contentTypeScope="" ma:versionID="19f9f41aaba9cdce828e542cdeecefb7">
  <xsd:schema xmlns:xsd="http://www.w3.org/2001/XMLSchema" xmlns:xs="http://www.w3.org/2001/XMLSchema" xmlns:p="http://schemas.microsoft.com/office/2006/metadata/properties" xmlns:ns2="02ada104-823b-4448-a484-06bff61b75f9" targetNamespace="http://schemas.microsoft.com/office/2006/metadata/properties" ma:root="true" ma:fieldsID="214586c4edeede789970204dff8a3f73" ns2:_="">
    <xsd:import namespace="02ada104-823b-4448-a484-06bff61b75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da104-823b-4448-a484-06bff61b75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537F86-496C-4919-AD8A-7597B3654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ada104-823b-4448-a484-06bff61b75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36E989-A00F-4C5F-B161-B44382C069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F3B417-B4FD-49A7-91D7-F7B158849DB2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02ada104-823b-4448-a484-06bff61b75f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29</vt:i4>
      </vt:variant>
      <vt:variant>
        <vt:lpstr>Plages nommées</vt:lpstr>
      </vt:variant>
      <vt:variant>
        <vt:i4>29</vt:i4>
      </vt:variant>
    </vt:vector>
  </HeadingPairs>
  <TitlesOfParts>
    <vt:vector size="58" baseType="lpstr">
      <vt:lpstr>Calédonia Est</vt:lpstr>
      <vt:lpstr>Barrau</vt:lpstr>
      <vt:lpstr>Caramboles</vt:lpstr>
      <vt:lpstr>Kaméré 6</vt:lpstr>
      <vt:lpstr>Saint-Charles</vt:lpstr>
      <vt:lpstr>Timanu</vt:lpstr>
      <vt:lpstr>Moné</vt:lpstr>
      <vt:lpstr>Jardins d'Auteuil</vt:lpstr>
      <vt:lpstr>Mozart</vt:lpstr>
      <vt:lpstr>Vivaldi 1</vt:lpstr>
      <vt:lpstr>Schubert</vt:lpstr>
      <vt:lpstr>Twin Peaks</vt:lpstr>
      <vt:lpstr>Attaléa</vt:lpstr>
      <vt:lpstr>Copernicia</vt:lpstr>
      <vt:lpstr>Les Cycas</vt:lpstr>
      <vt:lpstr>Kentia</vt:lpstr>
      <vt:lpstr>Charpentier 1</vt:lpstr>
      <vt:lpstr>Charpentier 2</vt:lpstr>
      <vt:lpstr>Nouré</vt:lpstr>
      <vt:lpstr>Terras du Lagon</vt:lpstr>
      <vt:lpstr>Nétéa</vt:lpstr>
      <vt:lpstr>Arboréa</vt:lpstr>
      <vt:lpstr>Villas du Mont-Mou </vt:lpstr>
      <vt:lpstr>Pwodawhuup</vt:lpstr>
      <vt:lpstr>Elo</vt:lpstr>
      <vt:lpstr>Amborella</vt:lpstr>
      <vt:lpstr>Premma</vt:lpstr>
      <vt:lpstr>Gou Me Wee</vt:lpstr>
      <vt:lpstr>Viannenc</vt:lpstr>
      <vt:lpstr>Amborella!Zone_d_impression</vt:lpstr>
      <vt:lpstr>Arboréa!Zone_d_impression</vt:lpstr>
      <vt:lpstr>Attaléa!Zone_d_impression</vt:lpstr>
      <vt:lpstr>Barrau!Zone_d_impression</vt:lpstr>
      <vt:lpstr>'Calédonia Est'!Zone_d_impression</vt:lpstr>
      <vt:lpstr>Caramboles!Zone_d_impression</vt:lpstr>
      <vt:lpstr>'Charpentier 1'!Zone_d_impression</vt:lpstr>
      <vt:lpstr>'Charpentier 2'!Zone_d_impression</vt:lpstr>
      <vt:lpstr>Copernicia!Zone_d_impression</vt:lpstr>
      <vt:lpstr>Elo!Zone_d_impression</vt:lpstr>
      <vt:lpstr>'Gou Me Wee'!Zone_d_impression</vt:lpstr>
      <vt:lpstr>'Jardins d''Auteuil'!Zone_d_impression</vt:lpstr>
      <vt:lpstr>'Kaméré 6'!Zone_d_impression</vt:lpstr>
      <vt:lpstr>Kentia!Zone_d_impression</vt:lpstr>
      <vt:lpstr>'Les Cycas'!Zone_d_impression</vt:lpstr>
      <vt:lpstr>Moné!Zone_d_impression</vt:lpstr>
      <vt:lpstr>Mozart!Zone_d_impression</vt:lpstr>
      <vt:lpstr>Nétéa!Zone_d_impression</vt:lpstr>
      <vt:lpstr>Nouré!Zone_d_impression</vt:lpstr>
      <vt:lpstr>Premma!Zone_d_impression</vt:lpstr>
      <vt:lpstr>Pwodawhuup!Zone_d_impression</vt:lpstr>
      <vt:lpstr>'Saint-Charles'!Zone_d_impression</vt:lpstr>
      <vt:lpstr>Schubert!Zone_d_impression</vt:lpstr>
      <vt:lpstr>'Terras du Lagon'!Zone_d_impression</vt:lpstr>
      <vt:lpstr>Timanu!Zone_d_impression</vt:lpstr>
      <vt:lpstr>'Twin Peaks'!Zone_d_impression</vt:lpstr>
      <vt:lpstr>Viannenc!Zone_d_impression</vt:lpstr>
      <vt:lpstr>'Villas du Mont-Mou '!Zone_d_impression</vt:lpstr>
      <vt:lpstr>'Vivaldi 1'!Zone_d_impression</vt:lpstr>
    </vt:vector>
  </TitlesOfParts>
  <Company>Fond Social de l'Habitat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Guylaine PANUEL</dc:creator>
  <cp:lastModifiedBy>Grégory DAVID</cp:lastModifiedBy>
  <cp:lastPrinted>2021-06-18T04:49:55Z</cp:lastPrinted>
  <dcterms:created xsi:type="dcterms:W3CDTF">2021-03-30T03:14:09Z</dcterms:created>
  <dcterms:modified xsi:type="dcterms:W3CDTF">2026-09-16T03:02:38Z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0x0101006433E753ADDCA940808D71F1503B4EBF</vt:lpwstr>
  </property>
</Properties>
</file>